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796" yWindow="870" windowWidth="15240" windowHeight="8640" activeTab="0"/>
  </bookViews>
  <sheets>
    <sheet name="数値計算" sheetId="1" r:id="rId1"/>
    <sheet name="コメント" sheetId="2" r:id="rId2"/>
  </sheets>
  <definedNames>
    <definedName name="角度範囲">OFFSET('数値計算'!$C$12,0,0,'数値計算'!$C$8+1)</definedName>
    <definedName name="時間範囲">OFFSET('数値計算'!$B$12,0,0,'数値計算'!$C$8+1)</definedName>
  </definedNames>
  <calcPr fullCalcOnLoad="1"/>
</workbook>
</file>

<file path=xl/sharedStrings.xml><?xml version="1.0" encoding="utf-8"?>
<sst xmlns="http://schemas.openxmlformats.org/spreadsheetml/2006/main" count="105" uniqueCount="95">
  <si>
    <t>初期角度</t>
  </si>
  <si>
    <t>初角速度</t>
  </si>
  <si>
    <t>s</t>
  </si>
  <si>
    <t>rad/s</t>
  </si>
  <si>
    <t>1rad=</t>
  </si>
  <si>
    <t>deg</t>
  </si>
  <si>
    <t>時刻</t>
  </si>
  <si>
    <t>角度</t>
  </si>
  <si>
    <t>t</t>
  </si>
  <si>
    <t>角速度</t>
  </si>
  <si>
    <t>No.</t>
  </si>
  <si>
    <t>角加速度</t>
  </si>
  <si>
    <t>A</t>
  </si>
  <si>
    <t>大きな値を与えると振動しないで、一方向に回転することになります。</t>
  </si>
  <si>
    <t>Δｔ=</t>
  </si>
  <si>
    <t>Ｘ=</t>
  </si>
  <si>
    <t>Ｖ=</t>
  </si>
  <si>
    <t>Ｘ</t>
  </si>
  <si>
    <t>Ｖ</t>
  </si>
  <si>
    <t>時間きざみ</t>
  </si>
  <si>
    <t>単位変換</t>
  </si>
  <si>
    <t>時間きざみを０．０５ｓ より小さく取ってもグラフの曲線は変わらないでしょう。</t>
  </si>
  <si>
    <t>２．　１１行目以下のセルに入っている数式について</t>
  </si>
  <si>
    <t>注意</t>
  </si>
  <si>
    <t>　行と列に＄がついているセルは絶対指定です。コピーしても変わりません。</t>
  </si>
  <si>
    <t>第１章演習問題２２の数値解法</t>
  </si>
  <si>
    <t>コメント</t>
  </si>
  <si>
    <t>上の行（１２行目）をコピー範囲に指定し、必要な行数だけ貼り付けます。</t>
  </si>
  <si>
    <t>ｔ</t>
  </si>
  <si>
    <t>Ｘ</t>
  </si>
  <si>
    <t>Ｖ</t>
  </si>
  <si>
    <t>Ａ</t>
  </si>
  <si>
    <t>No.</t>
  </si>
  <si>
    <t>=C3</t>
  </si>
  <si>
    <t>=C4</t>
  </si>
  <si>
    <t>=-9.8*SIN(C11/$C$7)</t>
  </si>
  <si>
    <t>No.に「１」を入れます。</t>
  </si>
  <si>
    <t>初期時刻は 「０」です。</t>
  </si>
  <si>
    <t>初期角度の入っているセル（C3）の値に等しいと置きます。</t>
  </si>
  <si>
    <t>初角速度の入っているセル（C4）の値に等しいと置きます。</t>
  </si>
  <si>
    <t>角加速度を求める式を入れます。</t>
  </si>
  <si>
    <t>=A11+1</t>
  </si>
  <si>
    <t>=B11+$C$5</t>
  </si>
  <si>
    <t>No.を１増やします。</t>
  </si>
  <si>
    <t>ｔ を時間きざみの値だけ増やします。</t>
  </si>
  <si>
    <t>B11 には前の時刻 ０ が入っています。C5 の値は時間きざみです。</t>
  </si>
  <si>
    <t>=D11+E11*$C$5</t>
  </si>
  <si>
    <t>=C11+D12*$C$5*$C$7</t>
  </si>
  <si>
    <t>前の時刻の V に　(角加速度)＊(時間きざみ)　を加えます。</t>
  </si>
  <si>
    <t>D11 は前の時刻の角速度、E11 は前の時刻の角加速度、C5 は時間きざみです。</t>
  </si>
  <si>
    <t>前の時刻の Ｘ に (角速度)＊(時間きざみ) を加えます。</t>
  </si>
  <si>
    <t>このとき角速度にはこの時刻の角速度 D12 を使います。</t>
  </si>
  <si>
    <t>(1)</t>
  </si>
  <si>
    <t>(2)</t>
  </si>
  <si>
    <t>(3)</t>
  </si>
  <si>
    <t>初角速度（単位　rad/s）</t>
  </si>
  <si>
    <t>時間きざみ（単位 s）</t>
  </si>
  <si>
    <t>(1)</t>
  </si>
  <si>
    <t>最初の行 （１１行目）</t>
  </si>
  <si>
    <t>=-9.8*SIN(C12/$C$7)</t>
  </si>
  <si>
    <t>角加速度を求める式を入れます（E11 をコピー、貼り付けます）。</t>
  </si>
  <si>
    <t>C7 をかけて、単位を“度”に変換します。</t>
  </si>
  <si>
    <t>C11 は前の時刻の角度（deg）、D12 はこの時刻の角速度（rad/s）、C5 は時間きざみです。</t>
  </si>
  <si>
    <t>C11 の Ｘ の単位は度(deg)なのでラジアン(rad)にするために　C7 に入っている値で割ります。</t>
  </si>
  <si>
    <t>初期角度（単位　deg）</t>
  </si>
  <si>
    <t>先に Ｄ列 を説明します。</t>
  </si>
  <si>
    <t>Ａ11</t>
  </si>
  <si>
    <t>Ｂ11</t>
  </si>
  <si>
    <t>Ｃ11</t>
  </si>
  <si>
    <t>Ｄ11</t>
  </si>
  <si>
    <t>Ｅ11</t>
  </si>
  <si>
    <t>Ａ12</t>
  </si>
  <si>
    <t>Ｂ12</t>
  </si>
  <si>
    <t>Ｄ12</t>
  </si>
  <si>
    <t>Ｃ12</t>
  </si>
  <si>
    <t>Ｅ12</t>
  </si>
  <si>
    <t>セル</t>
  </si>
  <si>
    <t>数式</t>
  </si>
  <si>
    <t>それ以下の行</t>
  </si>
  <si>
    <t>次の行（１２行目）</t>
  </si>
  <si>
    <t>他のパラメータを変えなければ時間きざみ Δｔ は０．２ｓ ぐらいまではほぼ同じグラフを与えます。</t>
  </si>
  <si>
    <t>時間きざみを大きく取ると誤差が大きくなり、初期条件によっては計算が破綻します。</t>
  </si>
  <si>
    <t>コメント</t>
  </si>
  <si>
    <t>コメント</t>
  </si>
  <si>
    <t>初期角度 Ｘ は１８０°より小さい値（ 179.9°≧Ｘ≧-179.9°）を入れてください。</t>
  </si>
  <si>
    <t>角度の振幅が大きくなると周期が長くなることがわかります。</t>
  </si>
  <si>
    <r>
      <t>はじめは初期角度 Ｘ＝１７０°、初角速度</t>
    </r>
    <r>
      <rPr>
        <sz val="11"/>
        <rFont val="ＭＳ Ｐゴシック"/>
        <family val="3"/>
      </rPr>
      <t xml:space="preserve"> </t>
    </r>
    <r>
      <rPr>
        <sz val="11"/>
        <rFont val="ＭＳ Ｐゴシック"/>
        <family val="3"/>
      </rPr>
      <t>Ｖ＝０rad/s、時間きざみΔｔ＝0.0</t>
    </r>
    <r>
      <rPr>
        <sz val="11"/>
        <rFont val="ＭＳ Ｐゴシック"/>
        <family val="3"/>
      </rPr>
      <t>5</t>
    </r>
    <r>
      <rPr>
        <sz val="11"/>
        <rFont val="ＭＳ Ｐゴシック"/>
        <family val="3"/>
      </rPr>
      <t>s です。</t>
    </r>
  </si>
  <si>
    <t>ステップ数</t>
  </si>
  <si>
    <t>初期角度170°の場合には，初角速度 Ｖ がおよそ 0.58 rad/s ≧Ｖ≧-0.5 rad/s の範囲にあれば振動します。</t>
  </si>
  <si>
    <t>時間きざみを変更したときグラフが途中までしか描かれない場合には計算実行ボタンをクリックして下さい。</t>
  </si>
  <si>
    <t>ただし角度が 180°～ -180°の範囲から逸脱する場合を除く。</t>
  </si>
  <si>
    <t>　「セキュリティーの警告　マクロが無効にされました。」という警告が出ましたら，</t>
  </si>
  <si>
    <t>　「コンテンツの有効化」をクリックして下さい。</t>
  </si>
  <si>
    <t>　３つのパラメータ（初期角度、初角速度、時間きざみ）の値は変えられます。</t>
  </si>
  <si>
    <t>　計算時間は 10 s 間です。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</si>
</sst>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7.75"/>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color indexed="63"/>
      </left>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33">
    <xf numFmtId="0" fontId="0" fillId="0" borderId="0" xfId="0" applyAlignment="1">
      <alignment vertical="center"/>
    </xf>
    <xf numFmtId="0" fontId="0" fillId="0" borderId="10" xfId="0" applyBorder="1" applyAlignment="1">
      <alignment vertical="center"/>
    </xf>
    <xf numFmtId="0" fontId="0" fillId="0" borderId="11" xfId="0" applyBorder="1" applyAlignment="1">
      <alignment horizontal="righ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horizontal="righ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horizontal="righ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horizontal="right" vertical="center"/>
    </xf>
    <xf numFmtId="0" fontId="0" fillId="0" borderId="20" xfId="0" applyBorder="1" applyAlignment="1">
      <alignment vertical="center"/>
    </xf>
    <xf numFmtId="0" fontId="0" fillId="0" borderId="21" xfId="0" applyBorder="1" applyAlignment="1">
      <alignment vertical="center"/>
    </xf>
    <xf numFmtId="0" fontId="0" fillId="0" borderId="11" xfId="0" applyBorder="1" applyAlignment="1">
      <alignment vertical="center"/>
    </xf>
    <xf numFmtId="0" fontId="0" fillId="0" borderId="0" xfId="0" applyAlignment="1">
      <alignment vertical="center"/>
    </xf>
    <xf numFmtId="0" fontId="4" fillId="0" borderId="0" xfId="0" applyFont="1" applyAlignment="1">
      <alignment vertical="center"/>
    </xf>
    <xf numFmtId="0" fontId="0" fillId="0" borderId="0" xfId="0" applyAlignment="1">
      <alignment horizontal="center" vertical="center"/>
    </xf>
    <xf numFmtId="49" fontId="0" fillId="0" borderId="0" xfId="0" applyNumberFormat="1" applyAlignment="1">
      <alignment vertical="center"/>
    </xf>
    <xf numFmtId="49" fontId="0" fillId="0" borderId="0" xfId="0" applyNumberFormat="1" applyAlignment="1">
      <alignment horizontal="center" vertical="center"/>
    </xf>
    <xf numFmtId="49" fontId="4" fillId="0" borderId="0" xfId="0" applyNumberFormat="1" applyFont="1" applyAlignment="1">
      <alignment horizontal="center" vertical="center"/>
    </xf>
    <xf numFmtId="49" fontId="0" fillId="0" borderId="0" xfId="0" applyNumberFormat="1" applyAlignment="1">
      <alignment horizontal="left" vertical="center"/>
    </xf>
    <xf numFmtId="0" fontId="0" fillId="0" borderId="0" xfId="0" applyFont="1" applyAlignment="1">
      <alignment vertical="center"/>
    </xf>
    <xf numFmtId="49" fontId="0" fillId="0" borderId="22" xfId="0" applyNumberFormat="1" applyBorder="1" applyAlignment="1">
      <alignment horizontal="left" vertical="center"/>
    </xf>
    <xf numFmtId="0" fontId="0" fillId="0" borderId="22" xfId="0" applyBorder="1" applyAlignment="1">
      <alignment vertical="center"/>
    </xf>
    <xf numFmtId="0" fontId="0" fillId="0" borderId="0" xfId="0" applyBorder="1" applyAlignment="1">
      <alignment vertical="center"/>
    </xf>
    <xf numFmtId="0" fontId="0" fillId="0" borderId="23" xfId="0" applyBorder="1" applyAlignment="1">
      <alignment vertical="center"/>
    </xf>
    <xf numFmtId="0" fontId="0" fillId="0" borderId="19" xfId="0" applyFill="1" applyBorder="1" applyAlignment="1">
      <alignment vertical="center"/>
    </xf>
    <xf numFmtId="0" fontId="4" fillId="0" borderId="0" xfId="0" applyFont="1" applyAlignment="1">
      <alignment vertical="center"/>
    </xf>
    <xf numFmtId="0" fontId="4"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0" i="0" u="none" baseline="0">
                <a:solidFill>
                  <a:srgbClr val="000000"/>
                </a:solidFill>
                <a:latin typeface="ＭＳ Ｐゴシック"/>
                <a:ea typeface="ＭＳ Ｐゴシック"/>
                <a:cs typeface="ＭＳ Ｐゴシック"/>
              </a:rPr>
              <a:t>第１章演習問題２２</a:t>
            </a:r>
          </a:p>
        </c:rich>
      </c:tx>
      <c:layout>
        <c:manualLayout>
          <c:xMode val="factor"/>
          <c:yMode val="factor"/>
          <c:x val="0"/>
          <c:y val="-0.002"/>
        </c:manualLayout>
      </c:layout>
      <c:spPr>
        <a:noFill/>
        <a:ln>
          <a:noFill/>
        </a:ln>
      </c:spPr>
    </c:title>
    <c:plotArea>
      <c:layout>
        <c:manualLayout>
          <c:xMode val="edge"/>
          <c:yMode val="edge"/>
          <c:x val="0.0675"/>
          <c:y val="0.13375"/>
          <c:w val="0.9175"/>
          <c:h val="0.7697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[0]!時間範囲</c:f>
              <c:numCache/>
            </c:numRef>
          </c:xVal>
          <c:yVal>
            <c:numRef>
              <c:f>[0]!角度範囲</c:f>
              <c:numCache/>
            </c:numRef>
          </c:yVal>
          <c:smooth val="1"/>
        </c:ser>
        <c:axId val="9418687"/>
        <c:axId val="17659320"/>
      </c:scatterChart>
      <c:valAx>
        <c:axId val="9418687"/>
        <c:scaling>
          <c:orientation val="minMax"/>
          <c:max val="10"/>
        </c:scaling>
        <c:axPos val="b"/>
        <c:title>
          <c:tx>
            <c:rich>
              <a:bodyPr vert="horz" rot="0" anchor="ctr"/>
              <a:lstStyle/>
              <a:p>
                <a:pPr algn="ctr">
                  <a:defRPr/>
                </a:pPr>
                <a:r>
                  <a:rPr lang="en-US" cap="none" sz="1775" b="0" i="0" u="none" baseline="0">
                    <a:solidFill>
                      <a:srgbClr val="000000"/>
                    </a:solidFill>
                    <a:latin typeface="ＭＳ Ｐゴシック"/>
                    <a:ea typeface="ＭＳ Ｐゴシック"/>
                    <a:cs typeface="ＭＳ Ｐゴシック"/>
                  </a:rPr>
                  <a:t>時間　</a:t>
                </a:r>
                <a:r>
                  <a:rPr lang="en-US" cap="none" sz="1775" b="0" i="0" u="none" baseline="0">
                    <a:solidFill>
                      <a:srgbClr val="000000"/>
                    </a:solidFill>
                    <a:latin typeface="ＭＳ Ｐゴシック"/>
                    <a:ea typeface="ＭＳ Ｐゴシック"/>
                    <a:cs typeface="ＭＳ Ｐゴシック"/>
                  </a:rPr>
                  <a:t>[s]</a:t>
                </a:r>
              </a:p>
            </c:rich>
          </c:tx>
          <c:layout>
            <c:manualLayout>
              <c:xMode val="factor"/>
              <c:yMode val="factor"/>
              <c:x val="-0.0127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low"/>
        <c:spPr>
          <a:ln w="25400">
            <a:solidFill>
              <a:srgbClr val="000000"/>
            </a:solidFill>
          </a:ln>
        </c:spPr>
        <c:crossAx val="17659320"/>
        <c:crosses val="autoZero"/>
        <c:crossBetween val="midCat"/>
        <c:dispUnits/>
        <c:majorUnit val="1"/>
      </c:valAx>
      <c:valAx>
        <c:axId val="17659320"/>
        <c:scaling>
          <c:orientation val="minMax"/>
          <c:max val="180"/>
          <c:min val="-180"/>
        </c:scaling>
        <c:axPos val="l"/>
        <c:title>
          <c:tx>
            <c:rich>
              <a:bodyPr vert="horz" rot="-5400000" anchor="ctr"/>
              <a:lstStyle/>
              <a:p>
                <a:pPr algn="ctr">
                  <a:defRPr/>
                </a:pPr>
                <a:r>
                  <a:rPr lang="en-US" cap="none" sz="1775" b="0" i="0" u="none" baseline="0">
                    <a:solidFill>
                      <a:srgbClr val="000000"/>
                    </a:solidFill>
                    <a:latin typeface="ＭＳ Ｐゴシック"/>
                    <a:ea typeface="ＭＳ Ｐゴシック"/>
                    <a:cs typeface="ＭＳ Ｐゴシック"/>
                  </a:rPr>
                  <a:t>角度</a:t>
                </a:r>
                <a:r>
                  <a:rPr lang="en-US" cap="none" sz="1775" b="0" i="0" u="none" baseline="0">
                    <a:solidFill>
                      <a:srgbClr val="000000"/>
                    </a:solidFill>
                    <a:latin typeface="ＭＳ Ｐゴシック"/>
                    <a:ea typeface="ＭＳ Ｐゴシック"/>
                    <a:cs typeface="ＭＳ Ｐゴシック"/>
                  </a:rPr>
                  <a:t> [deg]</a:t>
                </a:r>
              </a:p>
            </c:rich>
          </c:tx>
          <c:layout>
            <c:manualLayout>
              <c:xMode val="factor"/>
              <c:yMode val="factor"/>
              <c:x val="-0.01475"/>
              <c:y val="0.001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12700">
            <a:solidFill>
              <a:srgbClr val="000000"/>
            </a:solidFill>
          </a:ln>
        </c:spPr>
        <c:crossAx val="9418687"/>
        <c:crosses val="autoZero"/>
        <c:crossBetween val="midCat"/>
        <c:dispUnits/>
        <c:majorUnit val="3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7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352425</xdr:colOff>
      <xdr:row>4</xdr:row>
      <xdr:rowOff>114300</xdr:rowOff>
    </xdr:from>
    <xdr:to>
      <xdr:col>14</xdr:col>
      <xdr:colOff>590550</xdr:colOff>
      <xdr:row>31</xdr:row>
      <xdr:rowOff>95250</xdr:rowOff>
    </xdr:to>
    <xdr:graphicFrame>
      <xdr:nvGraphicFramePr>
        <xdr:cNvPr id="1" name="グラフ 1"/>
        <xdr:cNvGraphicFramePr/>
      </xdr:nvGraphicFramePr>
      <xdr:xfrm>
        <a:off x="3781425" y="809625"/>
        <a:ext cx="6410325" cy="466725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666750</xdr:colOff>
      <xdr:row>1</xdr:row>
      <xdr:rowOff>171450</xdr:rowOff>
    </xdr:from>
    <xdr:to>
      <xdr:col>8</xdr:col>
      <xdr:colOff>19050</xdr:colOff>
      <xdr:row>3</xdr:row>
      <xdr:rowOff>76200</xdr:rowOff>
    </xdr:to>
    <xdr:pic>
      <xdr:nvPicPr>
        <xdr:cNvPr id="2" name="CommandButton1"/>
        <xdr:cNvPicPr preferRelativeResize="1">
          <a:picLocks noChangeAspect="1"/>
        </xdr:cNvPicPr>
      </xdr:nvPicPr>
      <xdr:blipFill>
        <a:blip r:embed="rId2"/>
        <a:stretch>
          <a:fillRect/>
        </a:stretch>
      </xdr:blipFill>
      <xdr:spPr>
        <a:xfrm>
          <a:off x="4095750" y="342900"/>
          <a:ext cx="14097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F213"/>
  <sheetViews>
    <sheetView tabSelected="1" zoomScalePageLayoutView="0" workbookViewId="0" topLeftCell="A1">
      <selection activeCell="A1" sqref="A1:C1"/>
    </sheetView>
  </sheetViews>
  <sheetFormatPr defaultColWidth="9.00390625" defaultRowHeight="13.5"/>
  <sheetData>
    <row r="1" spans="1:6" ht="13.5">
      <c r="A1" s="32" t="s">
        <v>25</v>
      </c>
      <c r="B1" s="32"/>
      <c r="C1" s="32"/>
      <c r="F1" t="s">
        <v>89</v>
      </c>
    </row>
    <row r="2" ht="14.25" thickBot="1">
      <c r="F2" t="s">
        <v>90</v>
      </c>
    </row>
    <row r="3" spans="1:4" ht="13.5">
      <c r="A3" s="1" t="s">
        <v>0</v>
      </c>
      <c r="B3" s="2" t="s">
        <v>15</v>
      </c>
      <c r="C3" s="3">
        <v>170</v>
      </c>
      <c r="D3" s="4" t="s">
        <v>5</v>
      </c>
    </row>
    <row r="4" spans="1:4" ht="13.5">
      <c r="A4" s="5" t="s">
        <v>1</v>
      </c>
      <c r="B4" s="6" t="s">
        <v>16</v>
      </c>
      <c r="C4" s="7">
        <v>0</v>
      </c>
      <c r="D4" s="8" t="s">
        <v>3</v>
      </c>
    </row>
    <row r="5" spans="1:4" ht="14.25" thickBot="1">
      <c r="A5" s="9" t="s">
        <v>19</v>
      </c>
      <c r="B5" s="10" t="s">
        <v>14</v>
      </c>
      <c r="C5" s="11">
        <v>0.05</v>
      </c>
      <c r="D5" s="12" t="s">
        <v>2</v>
      </c>
    </row>
    <row r="6" ht="14.25" thickBot="1"/>
    <row r="7" spans="1:4" ht="14.25" thickBot="1">
      <c r="A7" s="13" t="s">
        <v>20</v>
      </c>
      <c r="B7" s="14" t="s">
        <v>4</v>
      </c>
      <c r="C7" s="15">
        <f>180/PI()</f>
        <v>57.29577951308232</v>
      </c>
      <c r="D7" s="16" t="s">
        <v>5</v>
      </c>
    </row>
    <row r="8" spans="1:4" ht="14.25" thickBot="1">
      <c r="A8" s="30" t="s">
        <v>87</v>
      </c>
      <c r="B8" s="14"/>
      <c r="C8" s="15">
        <f>10/C5</f>
        <v>200</v>
      </c>
      <c r="D8" s="16"/>
    </row>
    <row r="9" ht="14.25" thickBot="1"/>
    <row r="10" spans="1:5" ht="13.5">
      <c r="A10" s="1" t="s">
        <v>10</v>
      </c>
      <c r="B10" s="3" t="s">
        <v>6</v>
      </c>
      <c r="C10" s="17" t="s">
        <v>7</v>
      </c>
      <c r="D10" s="3" t="s">
        <v>9</v>
      </c>
      <c r="E10" s="4" t="s">
        <v>11</v>
      </c>
    </row>
    <row r="11" spans="1:5" ht="14.25" thickBot="1">
      <c r="A11" s="9"/>
      <c r="B11" s="11" t="s">
        <v>8</v>
      </c>
      <c r="C11" s="11" t="s">
        <v>17</v>
      </c>
      <c r="D11" s="11" t="s">
        <v>18</v>
      </c>
      <c r="E11" s="12" t="s">
        <v>12</v>
      </c>
    </row>
    <row r="12" spans="1:5" ht="13.5">
      <c r="A12" s="29">
        <v>0</v>
      </c>
      <c r="B12" s="29">
        <v>0</v>
      </c>
      <c r="C12" s="29">
        <f>C3</f>
        <v>170</v>
      </c>
      <c r="D12" s="29">
        <f>C4</f>
        <v>0</v>
      </c>
      <c r="E12" s="29">
        <f>-9.8*SIN(C12/$C$7)</f>
        <v>-1.7017521411359169</v>
      </c>
    </row>
    <row r="13" spans="1:5" ht="13.5">
      <c r="A13" s="28">
        <f>A12+1</f>
        <v>1</v>
      </c>
      <c r="B13" s="28">
        <f>B12+$C$5</f>
        <v>0.05</v>
      </c>
      <c r="C13" s="28">
        <f>C12+D13*$C$5*$C$7</f>
        <v>169.7562419613389</v>
      </c>
      <c r="D13" s="28">
        <f>D12+E12*$C$5</f>
        <v>-0.08508760705679586</v>
      </c>
      <c r="E13" s="28">
        <f>-9.8*SIN(C13/$C$7)</f>
        <v>-1.7427961348583023</v>
      </c>
    </row>
    <row r="14" spans="1:5" ht="13.5">
      <c r="A14" s="28">
        <f aca="true" t="shared" si="0" ref="A14:A77">A13+1</f>
        <v>2</v>
      </c>
      <c r="B14" s="28">
        <f aca="true" t="shared" si="1" ref="B14:B77">B13+$C$5</f>
        <v>0.1</v>
      </c>
      <c r="C14" s="28">
        <f aca="true" t="shared" si="2" ref="C14:C77">C13+D14*$C$5*$C$7</f>
        <v>169.26284676498008</v>
      </c>
      <c r="D14" s="28">
        <f aca="true" t="shared" si="3" ref="D14:D77">D13+E13*$C$5</f>
        <v>-0.17222741379971096</v>
      </c>
      <c r="E14" s="28">
        <f aca="true" t="shared" si="4" ref="E14:E77">-9.8*SIN(C14/$C$7)</f>
        <v>-1.8257767295926834</v>
      </c>
    </row>
    <row r="15" spans="1:5" ht="13.5">
      <c r="A15" s="28">
        <f t="shared" si="0"/>
        <v>3</v>
      </c>
      <c r="B15" s="28">
        <f t="shared" si="1"/>
        <v>0.15000000000000002</v>
      </c>
      <c r="C15" s="28">
        <f t="shared" si="2"/>
        <v>168.5079283162741</v>
      </c>
      <c r="D15" s="28">
        <f t="shared" si="3"/>
        <v>-0.2635162502793451</v>
      </c>
      <c r="E15" s="28">
        <f t="shared" si="4"/>
        <v>-1.9524768850508054</v>
      </c>
    </row>
    <row r="16" spans="1:5" ht="13.5">
      <c r="A16" s="28">
        <f t="shared" si="0"/>
        <v>4</v>
      </c>
      <c r="B16" s="28">
        <f t="shared" si="1"/>
        <v>0.2</v>
      </c>
      <c r="C16" s="28">
        <f t="shared" si="2"/>
        <v>167.4733381547925</v>
      </c>
      <c r="D16" s="28">
        <f t="shared" si="3"/>
        <v>-0.3611400945318854</v>
      </c>
      <c r="E16" s="28">
        <f t="shared" si="4"/>
        <v>-2.1255601918439706</v>
      </c>
    </row>
    <row r="17" spans="1:5" ht="13.5">
      <c r="A17" s="28">
        <f t="shared" si="0"/>
        <v>5</v>
      </c>
      <c r="B17" s="28">
        <f t="shared" si="1"/>
        <v>0.25</v>
      </c>
      <c r="C17" s="28">
        <f t="shared" si="2"/>
        <v>166.13428392307665</v>
      </c>
      <c r="D17" s="28">
        <f t="shared" si="3"/>
        <v>-0.4674181041240839</v>
      </c>
      <c r="E17" s="28">
        <f t="shared" si="4"/>
        <v>-2.348542113792948</v>
      </c>
    </row>
    <row r="18" spans="1:5" ht="13.5">
      <c r="A18" s="28">
        <f t="shared" si="0"/>
        <v>6</v>
      </c>
      <c r="B18" s="28">
        <f t="shared" si="1"/>
        <v>0.3</v>
      </c>
      <c r="C18" s="28">
        <f t="shared" si="2"/>
        <v>164.45882581353817</v>
      </c>
      <c r="D18" s="28">
        <f t="shared" si="3"/>
        <v>-0.5848452098137313</v>
      </c>
      <c r="E18" s="28">
        <f t="shared" si="4"/>
        <v>-2.6257218014409274</v>
      </c>
    </row>
    <row r="19" spans="1:5" ht="13.5">
      <c r="A19" s="28">
        <f t="shared" si="0"/>
        <v>7</v>
      </c>
      <c r="B19" s="28">
        <f t="shared" si="1"/>
        <v>0.35</v>
      </c>
      <c r="C19" s="28">
        <f t="shared" si="2"/>
        <v>162.40726076050453</v>
      </c>
      <c r="D19" s="28">
        <f t="shared" si="3"/>
        <v>-0.7161312998857777</v>
      </c>
      <c r="E19" s="28">
        <f t="shared" si="4"/>
        <v>-2.9620411409958396</v>
      </c>
    </row>
    <row r="20" spans="1:5" ht="13.5">
      <c r="A20" s="28">
        <f t="shared" si="0"/>
        <v>8</v>
      </c>
      <c r="B20" s="28">
        <f t="shared" si="1"/>
        <v>0.39999999999999997</v>
      </c>
      <c r="C20" s="28">
        <f t="shared" si="2"/>
        <v>159.93141456716296</v>
      </c>
      <c r="D20" s="28">
        <f t="shared" si="3"/>
        <v>-0.8642333569355697</v>
      </c>
      <c r="E20" s="28">
        <f t="shared" si="4"/>
        <v>-3.362818542102545</v>
      </c>
    </row>
    <row r="21" spans="1:5" ht="13.5">
      <c r="A21" s="28">
        <f t="shared" si="0"/>
        <v>9</v>
      </c>
      <c r="B21" s="28">
        <f t="shared" si="1"/>
        <v>0.44999999999999996</v>
      </c>
      <c r="C21" s="28">
        <f t="shared" si="2"/>
        <v>156.97388009949435</v>
      </c>
      <c r="D21" s="28">
        <f t="shared" si="3"/>
        <v>-1.0323742840406969</v>
      </c>
      <c r="E21" s="28">
        <f t="shared" si="4"/>
        <v>-3.8332771150704383</v>
      </c>
    </row>
    <row r="22" spans="1:5" ht="13.5">
      <c r="A22" s="28">
        <f t="shared" si="0"/>
        <v>10</v>
      </c>
      <c r="B22" s="28">
        <f t="shared" si="1"/>
        <v>0.49999999999999994</v>
      </c>
      <c r="C22" s="28">
        <f t="shared" si="2"/>
        <v>153.4672691308317</v>
      </c>
      <c r="D22" s="28">
        <f t="shared" si="3"/>
        <v>-1.2240381397942188</v>
      </c>
      <c r="E22" s="28">
        <f t="shared" si="4"/>
        <v>-4.377748021275035</v>
      </c>
    </row>
    <row r="23" spans="1:5" ht="13.5">
      <c r="A23" s="28">
        <f t="shared" si="0"/>
        <v>11</v>
      </c>
      <c r="B23" s="28">
        <f t="shared" si="1"/>
        <v>0.5499999999999999</v>
      </c>
      <c r="C23" s="28">
        <f t="shared" si="2"/>
        <v>149.33359194869203</v>
      </c>
      <c r="D23" s="28">
        <f t="shared" si="3"/>
        <v>-1.4429255408579706</v>
      </c>
      <c r="E23" s="28">
        <f t="shared" si="4"/>
        <v>-4.998379331680118</v>
      </c>
    </row>
    <row r="24" spans="1:5" ht="13.5">
      <c r="A24" s="28">
        <f t="shared" si="0"/>
        <v>12</v>
      </c>
      <c r="B24" s="28">
        <f t="shared" si="1"/>
        <v>0.6</v>
      </c>
      <c r="C24" s="28">
        <f t="shared" si="2"/>
        <v>144.48394966627563</v>
      </c>
      <c r="D24" s="28">
        <f t="shared" si="3"/>
        <v>-1.6928445074419765</v>
      </c>
      <c r="E24" s="28">
        <f t="shared" si="4"/>
        <v>-5.693123722142544</v>
      </c>
    </row>
    <row r="25" spans="1:5" ht="13.5">
      <c r="A25" s="28">
        <f t="shared" si="0"/>
        <v>13</v>
      </c>
      <c r="B25" s="28">
        <f t="shared" si="1"/>
        <v>0.65</v>
      </c>
      <c r="C25" s="28">
        <f t="shared" si="2"/>
        <v>138.8188274800478</v>
      </c>
      <c r="D25" s="28">
        <f t="shared" si="3"/>
        <v>-1.9775006935491037</v>
      </c>
      <c r="E25" s="28">
        <f t="shared" si="4"/>
        <v>-6.452733362829769</v>
      </c>
    </row>
    <row r="26" spans="1:5" ht="13.5">
      <c r="A26" s="28">
        <f t="shared" si="0"/>
        <v>14</v>
      </c>
      <c r="B26" s="28">
        <f t="shared" si="1"/>
        <v>0.7000000000000001</v>
      </c>
      <c r="C26" s="28">
        <f t="shared" si="2"/>
        <v>132.22941932378643</v>
      </c>
      <c r="D26" s="28">
        <f t="shared" si="3"/>
        <v>-2.3001373616905925</v>
      </c>
      <c r="E26" s="28">
        <f t="shared" si="4"/>
        <v>-7.256504023782744</v>
      </c>
    </row>
    <row r="27" spans="1:5" ht="13.5">
      <c r="A27" s="28">
        <f t="shared" si="0"/>
        <v>15</v>
      </c>
      <c r="B27" s="28">
        <f t="shared" si="1"/>
        <v>0.7500000000000001</v>
      </c>
      <c r="C27" s="28">
        <f t="shared" si="2"/>
        <v>124.60059353106895</v>
      </c>
      <c r="D27" s="28">
        <f t="shared" si="3"/>
        <v>-2.6629625628797298</v>
      </c>
      <c r="E27" s="28">
        <f t="shared" si="4"/>
        <v>-8.066678764332687</v>
      </c>
    </row>
    <row r="28" spans="1:5" ht="13.5">
      <c r="A28" s="28">
        <f t="shared" si="0"/>
        <v>16</v>
      </c>
      <c r="B28" s="28">
        <f t="shared" si="1"/>
        <v>0.8000000000000002</v>
      </c>
      <c r="C28" s="28">
        <f t="shared" si="2"/>
        <v>115.81630111864129</v>
      </c>
      <c r="D28" s="28">
        <f t="shared" si="3"/>
        <v>-3.0662965010963643</v>
      </c>
      <c r="E28" s="28">
        <f t="shared" si="4"/>
        <v>-8.82191009989496</v>
      </c>
    </row>
    <row r="29" spans="1:5" ht="13.5">
      <c r="A29" s="28">
        <f t="shared" si="0"/>
        <v>17</v>
      </c>
      <c r="B29" s="28">
        <f t="shared" si="1"/>
        <v>0.8500000000000002</v>
      </c>
      <c r="C29" s="28">
        <f t="shared" si="2"/>
        <v>105.7683631662941</v>
      </c>
      <c r="D29" s="28">
        <f t="shared" si="3"/>
        <v>-3.5073920060911123</v>
      </c>
      <c r="E29" s="28">
        <f t="shared" si="4"/>
        <v>-9.43120827161032</v>
      </c>
    </row>
    <row r="30" spans="1:5" ht="13.5">
      <c r="A30" s="28">
        <f t="shared" si="0"/>
        <v>18</v>
      </c>
      <c r="B30" s="28">
        <f t="shared" si="1"/>
        <v>0.9000000000000002</v>
      </c>
      <c r="C30" s="28">
        <f t="shared" si="2"/>
        <v>94.36950413976655</v>
      </c>
      <c r="D30" s="28">
        <f t="shared" si="3"/>
        <v>-3.9789524196716286</v>
      </c>
      <c r="E30" s="28">
        <f t="shared" si="4"/>
        <v>-9.771515760427794</v>
      </c>
    </row>
    <row r="31" spans="1:5" ht="13.5">
      <c r="A31" s="28">
        <f t="shared" si="0"/>
        <v>19</v>
      </c>
      <c r="B31" s="28">
        <f t="shared" si="1"/>
        <v>0.9500000000000003</v>
      </c>
      <c r="C31" s="28">
        <f t="shared" si="2"/>
        <v>81.57097858194379</v>
      </c>
      <c r="D31" s="28">
        <f t="shared" si="3"/>
        <v>-4.467528207693018</v>
      </c>
      <c r="E31" s="28">
        <f t="shared" si="4"/>
        <v>-9.69414247944469</v>
      </c>
    </row>
    <row r="32" spans="1:5" ht="13.5">
      <c r="A32" s="28">
        <f t="shared" si="0"/>
        <v>20</v>
      </c>
      <c r="B32" s="28">
        <f t="shared" si="1"/>
        <v>1.0000000000000002</v>
      </c>
      <c r="C32" s="28">
        <f t="shared" si="2"/>
        <v>67.38386939894437</v>
      </c>
      <c r="D32" s="28">
        <f t="shared" si="3"/>
        <v>-4.9522353316652525</v>
      </c>
      <c r="E32" s="28">
        <f t="shared" si="4"/>
        <v>-9.046399492775395</v>
      </c>
    </row>
    <row r="33" spans="1:5" ht="13.5">
      <c r="A33" s="28">
        <f t="shared" si="0"/>
        <v>21</v>
      </c>
      <c r="B33" s="28">
        <f t="shared" si="1"/>
        <v>1.0500000000000003</v>
      </c>
      <c r="C33" s="28">
        <f t="shared" si="2"/>
        <v>51.90095893913165</v>
      </c>
      <c r="D33" s="28">
        <f t="shared" si="3"/>
        <v>-5.404555306304022</v>
      </c>
      <c r="E33" s="28">
        <f t="shared" si="4"/>
        <v>-7.712064419823896</v>
      </c>
    </row>
    <row r="34" spans="1:5" ht="13.5">
      <c r="A34" s="28">
        <f t="shared" si="0"/>
        <v>22</v>
      </c>
      <c r="B34" s="28">
        <f t="shared" si="1"/>
        <v>1.1000000000000003</v>
      </c>
      <c r="C34" s="28">
        <f t="shared" si="2"/>
        <v>35.31337662284663</v>
      </c>
      <c r="D34" s="28">
        <f t="shared" si="3"/>
        <v>-5.790158527295217</v>
      </c>
      <c r="E34" s="28">
        <f t="shared" si="4"/>
        <v>-5.664871861208217</v>
      </c>
    </row>
    <row r="35" spans="1:5" ht="13.5">
      <c r="A35" s="28">
        <f t="shared" si="0"/>
        <v>23</v>
      </c>
      <c r="B35" s="28">
        <f t="shared" si="1"/>
        <v>1.1500000000000004</v>
      </c>
      <c r="C35" s="28">
        <f t="shared" si="2"/>
        <v>17.914361183737494</v>
      </c>
      <c r="D35" s="28">
        <f t="shared" si="3"/>
        <v>-6.073402120355628</v>
      </c>
      <c r="E35" s="28">
        <f t="shared" si="4"/>
        <v>-3.01443222718849</v>
      </c>
    </row>
    <row r="36" spans="1:5" ht="13.5">
      <c r="A36" s="28">
        <f t="shared" si="0"/>
        <v>24</v>
      </c>
      <c r="B36" s="28">
        <f t="shared" si="1"/>
        <v>1.2000000000000004</v>
      </c>
      <c r="C36" s="28">
        <f t="shared" si="2"/>
        <v>0.08356013401305162</v>
      </c>
      <c r="D36" s="28">
        <f t="shared" si="3"/>
        <v>-6.224123731715053</v>
      </c>
      <c r="E36" s="28">
        <f t="shared" si="4"/>
        <v>-0.01429230966051156</v>
      </c>
    </row>
    <row r="37" spans="1:5" ht="13.5">
      <c r="A37" s="28">
        <f t="shared" si="0"/>
        <v>25</v>
      </c>
      <c r="B37" s="28">
        <f t="shared" si="1"/>
        <v>1.2500000000000004</v>
      </c>
      <c r="C37" s="28">
        <f t="shared" si="2"/>
        <v>-17.749288138268994</v>
      </c>
      <c r="D37" s="28">
        <f t="shared" si="3"/>
        <v>-6.224838347198078</v>
      </c>
      <c r="E37" s="28">
        <f t="shared" si="4"/>
        <v>2.9875541680132347</v>
      </c>
    </row>
    <row r="38" spans="1:5" ht="13.5">
      <c r="A38" s="28">
        <f t="shared" si="0"/>
        <v>26</v>
      </c>
      <c r="B38" s="28">
        <f t="shared" si="1"/>
        <v>1.3000000000000005</v>
      </c>
      <c r="C38" s="28">
        <f t="shared" si="2"/>
        <v>-35.154200798316346</v>
      </c>
      <c r="D38" s="28">
        <f t="shared" si="3"/>
        <v>-6.075460638797416</v>
      </c>
      <c r="E38" s="28">
        <f t="shared" si="4"/>
        <v>5.642633708726358</v>
      </c>
    </row>
    <row r="39" spans="1:5" ht="13.5">
      <c r="A39" s="28">
        <f t="shared" si="0"/>
        <v>27</v>
      </c>
      <c r="B39" s="28">
        <f t="shared" si="1"/>
        <v>1.3500000000000005</v>
      </c>
      <c r="C39" s="28">
        <f t="shared" si="2"/>
        <v>-51.75086571624302</v>
      </c>
      <c r="D39" s="28">
        <f t="shared" si="3"/>
        <v>-5.793328953361098</v>
      </c>
      <c r="E39" s="28">
        <f t="shared" si="4"/>
        <v>7.696197593512657</v>
      </c>
    </row>
    <row r="40" spans="1:5" ht="13.5">
      <c r="A40" s="28">
        <f t="shared" si="0"/>
        <v>28</v>
      </c>
      <c r="B40" s="28">
        <f t="shared" si="1"/>
        <v>1.4000000000000006</v>
      </c>
      <c r="C40" s="28">
        <f t="shared" si="2"/>
        <v>-67.24513153315215</v>
      </c>
      <c r="D40" s="28">
        <f t="shared" si="3"/>
        <v>-5.408519073685466</v>
      </c>
      <c r="E40" s="28">
        <f t="shared" si="4"/>
        <v>9.037247470266088</v>
      </c>
    </row>
    <row r="41" spans="1:5" ht="13.5">
      <c r="A41" s="28">
        <f t="shared" si="0"/>
        <v>29</v>
      </c>
      <c r="B41" s="28">
        <f t="shared" si="1"/>
        <v>1.4500000000000006</v>
      </c>
      <c r="C41" s="28">
        <f t="shared" si="2"/>
        <v>-81.44490700390746</v>
      </c>
      <c r="D41" s="28">
        <f t="shared" si="3"/>
        <v>-4.956656700172162</v>
      </c>
      <c r="E41" s="28">
        <f t="shared" si="4"/>
        <v>9.69095813823677</v>
      </c>
    </row>
    <row r="42" spans="1:5" ht="13.5">
      <c r="A42" s="28">
        <f t="shared" si="0"/>
        <v>30</v>
      </c>
      <c r="B42" s="28">
        <f t="shared" si="1"/>
        <v>1.5000000000000007</v>
      </c>
      <c r="C42" s="28">
        <f t="shared" si="2"/>
        <v>-94.25655497276547</v>
      </c>
      <c r="D42" s="28">
        <f t="shared" si="3"/>
        <v>-4.472108793260324</v>
      </c>
      <c r="E42" s="28">
        <f t="shared" si="4"/>
        <v>9.772968661252518</v>
      </c>
    </row>
    <row r="43" spans="1:5" ht="13.5">
      <c r="A43" s="28">
        <f t="shared" si="0"/>
        <v>31</v>
      </c>
      <c r="B43" s="28">
        <f t="shared" si="1"/>
        <v>1.5500000000000007</v>
      </c>
      <c r="C43" s="28">
        <f t="shared" si="2"/>
        <v>-105.668328297615</v>
      </c>
      <c r="D43" s="28">
        <f t="shared" si="3"/>
        <v>-3.9834603601976974</v>
      </c>
      <c r="E43" s="28">
        <f t="shared" si="4"/>
        <v>9.435843570189581</v>
      </c>
    </row>
    <row r="44" spans="1:5" ht="13.5">
      <c r="A44" s="28">
        <f t="shared" si="0"/>
        <v>32</v>
      </c>
      <c r="B44" s="28">
        <f t="shared" si="1"/>
        <v>1.6000000000000008</v>
      </c>
      <c r="C44" s="28">
        <f t="shared" si="2"/>
        <v>-115.72851659067075</v>
      </c>
      <c r="D44" s="28">
        <f t="shared" si="3"/>
        <v>-3.5116681816882185</v>
      </c>
      <c r="E44" s="28">
        <f t="shared" si="4"/>
        <v>8.828438524787583</v>
      </c>
    </row>
    <row r="45" spans="1:5" ht="13.5">
      <c r="A45" s="28">
        <f t="shared" si="0"/>
        <v>33</v>
      </c>
      <c r="B45" s="28">
        <f t="shared" si="1"/>
        <v>1.6500000000000008</v>
      </c>
      <c r="C45" s="28">
        <f t="shared" si="2"/>
        <v>-124.52412421582392</v>
      </c>
      <c r="D45" s="28">
        <f t="shared" si="3"/>
        <v>-3.0702462554488394</v>
      </c>
      <c r="E45" s="28">
        <f t="shared" si="4"/>
        <v>8.074098792952629</v>
      </c>
    </row>
    <row r="46" spans="1:5" ht="13.5">
      <c r="A46" s="28">
        <f t="shared" si="0"/>
        <v>34</v>
      </c>
      <c r="B46" s="28">
        <f t="shared" si="1"/>
        <v>1.7000000000000008</v>
      </c>
      <c r="C46" s="28">
        <f t="shared" si="2"/>
        <v>-132.16320238045745</v>
      </c>
      <c r="D46" s="28">
        <f t="shared" si="3"/>
        <v>-2.666541315801208</v>
      </c>
      <c r="E46" s="28">
        <f t="shared" si="4"/>
        <v>7.264111320702292</v>
      </c>
    </row>
    <row r="47" spans="1:5" ht="13.5">
      <c r="A47" s="28">
        <f t="shared" si="0"/>
        <v>35</v>
      </c>
      <c r="B47" s="28">
        <f t="shared" si="1"/>
        <v>1.7500000000000009</v>
      </c>
      <c r="C47" s="28">
        <f t="shared" si="2"/>
        <v>-138.76177324361737</v>
      </c>
      <c r="D47" s="28">
        <f t="shared" si="3"/>
        <v>-2.3033357497660933</v>
      </c>
      <c r="E47" s="28">
        <f t="shared" si="4"/>
        <v>6.460074855010847</v>
      </c>
    </row>
    <row r="48" spans="1:5" ht="13.5">
      <c r="A48" s="28">
        <f t="shared" si="0"/>
        <v>36</v>
      </c>
      <c r="B48" s="28">
        <f t="shared" si="1"/>
        <v>1.800000000000001</v>
      </c>
      <c r="C48" s="28">
        <f t="shared" si="2"/>
        <v>-144.4350065454505</v>
      </c>
      <c r="D48" s="28">
        <f t="shared" si="3"/>
        <v>-1.980332007015551</v>
      </c>
      <c r="E48" s="28">
        <f t="shared" si="4"/>
        <v>5.699935521845492</v>
      </c>
    </row>
    <row r="49" spans="1:5" ht="13.5">
      <c r="A49" s="28">
        <f t="shared" si="0"/>
        <v>37</v>
      </c>
      <c r="B49" s="28">
        <f t="shared" si="1"/>
        <v>1.850000000000001</v>
      </c>
      <c r="C49" s="28">
        <f t="shared" si="2"/>
        <v>-149.29178422503753</v>
      </c>
      <c r="D49" s="28">
        <f t="shared" si="3"/>
        <v>-1.6953352309232763</v>
      </c>
      <c r="E49" s="28">
        <f t="shared" si="4"/>
        <v>5.004528847001623</v>
      </c>
    </row>
    <row r="50" spans="1:5" ht="13.5">
      <c r="A50" s="28">
        <f t="shared" si="0"/>
        <v>38</v>
      </c>
      <c r="B50" s="28">
        <f t="shared" si="1"/>
        <v>1.900000000000001</v>
      </c>
      <c r="C50" s="28">
        <f t="shared" si="2"/>
        <v>-153.4317159511629</v>
      </c>
      <c r="D50" s="28">
        <f t="shared" si="3"/>
        <v>-1.445108788573195</v>
      </c>
      <c r="E50" s="28">
        <f t="shared" si="4"/>
        <v>4.383187809337276</v>
      </c>
    </row>
    <row r="51" spans="1:5" ht="13.5">
      <c r="A51" s="28">
        <f t="shared" si="0"/>
        <v>39</v>
      </c>
      <c r="B51" s="28">
        <f t="shared" si="1"/>
        <v>1.950000000000001</v>
      </c>
      <c r="C51" s="28">
        <f t="shared" si="2"/>
        <v>-156.9438022715677</v>
      </c>
      <c r="D51" s="28">
        <f t="shared" si="3"/>
        <v>-1.2259493981063312</v>
      </c>
      <c r="E51" s="28">
        <f t="shared" si="4"/>
        <v>3.8380112805266364</v>
      </c>
    </row>
    <row r="52" spans="1:5" ht="13.5">
      <c r="A52" s="28">
        <f t="shared" si="0"/>
        <v>40</v>
      </c>
      <c r="B52" s="28">
        <f t="shared" si="1"/>
        <v>2.000000000000001</v>
      </c>
      <c r="C52" s="28">
        <f t="shared" si="2"/>
        <v>-159.90613397172808</v>
      </c>
      <c r="D52" s="28">
        <f t="shared" si="3"/>
        <v>-1.0340488340799994</v>
      </c>
      <c r="E52" s="28">
        <f t="shared" si="4"/>
        <v>3.366879719600252</v>
      </c>
    </row>
    <row r="53" spans="1:5" ht="13.5">
      <c r="A53" s="28">
        <f t="shared" si="0"/>
        <v>41</v>
      </c>
      <c r="B53" s="28">
        <f t="shared" si="1"/>
        <v>2.0500000000000007</v>
      </c>
      <c r="C53" s="28">
        <f t="shared" si="2"/>
        <v>-162.38619567673524</v>
      </c>
      <c r="D53" s="28">
        <f t="shared" si="3"/>
        <v>-0.8657048480999867</v>
      </c>
      <c r="E53" s="28">
        <f t="shared" si="4"/>
        <v>2.9654754434910133</v>
      </c>
    </row>
    <row r="54" spans="1:5" ht="13.5">
      <c r="A54" s="28">
        <f t="shared" si="0"/>
        <v>42</v>
      </c>
      <c r="B54" s="28">
        <f t="shared" si="1"/>
        <v>2.1000000000000005</v>
      </c>
      <c r="C54" s="28">
        <f t="shared" si="2"/>
        <v>-164.4414843138381</v>
      </c>
      <c r="D54" s="28">
        <f t="shared" si="3"/>
        <v>-0.7174310759254361</v>
      </c>
      <c r="E54" s="28">
        <f t="shared" si="4"/>
        <v>2.6285793633982477</v>
      </c>
    </row>
    <row r="55" spans="1:5" ht="13.5">
      <c r="A55" s="28">
        <f t="shared" si="0"/>
        <v>43</v>
      </c>
      <c r="B55" s="28">
        <f t="shared" si="1"/>
        <v>2.1500000000000004</v>
      </c>
      <c r="C55" s="28">
        <f t="shared" si="2"/>
        <v>-166.12025669184618</v>
      </c>
      <c r="D55" s="28">
        <f t="shared" si="3"/>
        <v>-0.5860021077555237</v>
      </c>
      <c r="E55" s="28">
        <f t="shared" si="4"/>
        <v>2.350871378809408</v>
      </c>
    </row>
    <row r="56" spans="1:5" ht="13.5">
      <c r="A56" s="28">
        <f t="shared" si="0"/>
        <v>44</v>
      </c>
      <c r="B56" s="28">
        <f t="shared" si="1"/>
        <v>2.2</v>
      </c>
      <c r="C56" s="28">
        <f t="shared" si="2"/>
        <v>-167.4622915493946</v>
      </c>
      <c r="D56" s="28">
        <f t="shared" si="3"/>
        <v>-0.46845853881505334</v>
      </c>
      <c r="E56" s="28">
        <f t="shared" si="4"/>
        <v>2.1274046110673885</v>
      </c>
    </row>
    <row r="57" spans="1:5" ht="13.5">
      <c r="A57" s="28">
        <f t="shared" si="0"/>
        <v>45</v>
      </c>
      <c r="B57" s="28">
        <f t="shared" si="1"/>
        <v>2.25</v>
      </c>
      <c r="C57" s="28">
        <f t="shared" si="2"/>
        <v>-168.49959814311592</v>
      </c>
      <c r="D57" s="28">
        <f t="shared" si="3"/>
        <v>-0.3620883082616839</v>
      </c>
      <c r="E57" s="28">
        <f t="shared" si="4"/>
        <v>1.9538731118871793</v>
      </c>
    </row>
    <row r="58" spans="1:5" ht="13.5">
      <c r="A58" s="28">
        <f t="shared" si="0"/>
        <v>46</v>
      </c>
      <c r="B58" s="28">
        <f t="shared" si="1"/>
        <v>2.3</v>
      </c>
      <c r="C58" s="28">
        <f t="shared" si="2"/>
        <v>-169.25703302929918</v>
      </c>
      <c r="D58" s="28">
        <f t="shared" si="3"/>
        <v>-0.264394652667325</v>
      </c>
      <c r="E58" s="28">
        <f t="shared" si="4"/>
        <v>1.8267537050554445</v>
      </c>
    </row>
    <row r="59" spans="1:5" ht="13.5">
      <c r="A59" s="28">
        <f t="shared" si="0"/>
        <v>47</v>
      </c>
      <c r="B59" s="28">
        <f t="shared" si="1"/>
        <v>2.3499999999999996</v>
      </c>
      <c r="C59" s="28">
        <f t="shared" si="2"/>
        <v>-169.75280472170851</v>
      </c>
      <c r="D59" s="28">
        <f t="shared" si="3"/>
        <v>-0.17305696741455273</v>
      </c>
      <c r="E59" s="28">
        <f t="shared" si="4"/>
        <v>1.7433746736876266</v>
      </c>
    </row>
    <row r="60" spans="1:5" ht="13.5">
      <c r="A60" s="28">
        <f t="shared" si="0"/>
        <v>48</v>
      </c>
      <c r="B60" s="28">
        <f t="shared" si="1"/>
        <v>2.3999999999999995</v>
      </c>
      <c r="C60" s="28">
        <f t="shared" si="2"/>
        <v>-169.9988563868371</v>
      </c>
      <c r="D60" s="28">
        <f t="shared" si="3"/>
        <v>-0.0858882337301714</v>
      </c>
      <c r="E60" s="28">
        <f t="shared" si="4"/>
        <v>1.7019447752870096</v>
      </c>
    </row>
    <row r="61" spans="1:5" ht="13.5">
      <c r="A61" s="28">
        <f t="shared" si="0"/>
        <v>49</v>
      </c>
      <c r="B61" s="28">
        <f t="shared" si="1"/>
        <v>2.4499999999999993</v>
      </c>
      <c r="C61" s="28">
        <f t="shared" si="2"/>
        <v>-170.001122420495</v>
      </c>
      <c r="D61" s="28">
        <f t="shared" si="3"/>
        <v>-0.0007909949658209126</v>
      </c>
      <c r="E61" s="28">
        <f t="shared" si="4"/>
        <v>1.7015630760917644</v>
      </c>
    </row>
    <row r="62" spans="1:5" ht="13.5">
      <c r="A62" s="28">
        <f t="shared" si="0"/>
        <v>50</v>
      </c>
      <c r="B62" s="28">
        <f t="shared" si="1"/>
        <v>2.499999999999999</v>
      </c>
      <c r="C62" s="28">
        <f t="shared" si="2"/>
        <v>-169.7596574970645</v>
      </c>
      <c r="D62" s="28">
        <f t="shared" si="3"/>
        <v>0.0842871588387673</v>
      </c>
      <c r="E62" s="28">
        <f t="shared" si="4"/>
        <v>1.742221242907772</v>
      </c>
    </row>
    <row r="63" spans="1:5" ht="13.5">
      <c r="A63" s="28">
        <f t="shared" si="0"/>
        <v>51</v>
      </c>
      <c r="B63" s="28">
        <f t="shared" si="1"/>
        <v>2.549999999999999</v>
      </c>
      <c r="C63" s="28">
        <f t="shared" si="2"/>
        <v>-169.26863776314235</v>
      </c>
      <c r="D63" s="28">
        <f t="shared" si="3"/>
        <v>0.1713982209841559</v>
      </c>
      <c r="E63" s="28">
        <f t="shared" si="4"/>
        <v>1.8248035563927507</v>
      </c>
    </row>
    <row r="64" spans="1:5" ht="13.5">
      <c r="A64" s="28">
        <f t="shared" si="0"/>
        <v>52</v>
      </c>
      <c r="B64" s="28">
        <f t="shared" si="1"/>
        <v>2.5999999999999988</v>
      </c>
      <c r="C64" s="28">
        <f t="shared" si="2"/>
        <v>-168.5162341736658</v>
      </c>
      <c r="D64" s="28">
        <f t="shared" si="3"/>
        <v>0.26263839880379347</v>
      </c>
      <c r="E64" s="28">
        <f t="shared" si="4"/>
        <v>1.9510846927082182</v>
      </c>
    </row>
    <row r="65" spans="1:5" ht="13.5">
      <c r="A65" s="28">
        <f t="shared" si="0"/>
        <v>53</v>
      </c>
      <c r="B65" s="28">
        <f t="shared" si="1"/>
        <v>2.6499999999999986</v>
      </c>
      <c r="C65" s="28">
        <f t="shared" si="2"/>
        <v>-167.48435828827735</v>
      </c>
      <c r="D65" s="28">
        <f t="shared" si="3"/>
        <v>0.3601926334392044</v>
      </c>
      <c r="E65" s="28">
        <f t="shared" si="4"/>
        <v>2.1237201138310797</v>
      </c>
    </row>
    <row r="66" spans="1:5" ht="13.5">
      <c r="A66" s="28">
        <f t="shared" si="0"/>
        <v>54</v>
      </c>
      <c r="B66" s="28">
        <f t="shared" si="1"/>
        <v>2.6999999999999984</v>
      </c>
      <c r="C66" s="28">
        <f t="shared" si="2"/>
        <v>-166.14828190441497</v>
      </c>
      <c r="D66" s="28">
        <f t="shared" si="3"/>
        <v>0.4663786391307584</v>
      </c>
      <c r="E66" s="28">
        <f t="shared" si="4"/>
        <v>2.3462175654854476</v>
      </c>
    </row>
    <row r="67" spans="1:5" ht="13.5">
      <c r="A67" s="28">
        <f t="shared" si="0"/>
        <v>55</v>
      </c>
      <c r="B67" s="28">
        <f t="shared" si="1"/>
        <v>2.7499999999999982</v>
      </c>
      <c r="C67" s="28">
        <f t="shared" si="2"/>
        <v>-164.47613460974816</v>
      </c>
      <c r="D67" s="28">
        <f t="shared" si="3"/>
        <v>0.5836895174050307</v>
      </c>
      <c r="E67" s="28">
        <f t="shared" si="4"/>
        <v>2.622869388566264</v>
      </c>
    </row>
    <row r="68" spans="1:5" ht="13.5">
      <c r="A68" s="28">
        <f t="shared" si="0"/>
        <v>56</v>
      </c>
      <c r="B68" s="28">
        <f t="shared" si="1"/>
        <v>2.799999999999998</v>
      </c>
      <c r="C68" s="28">
        <f t="shared" si="2"/>
        <v>-162.4282889496341</v>
      </c>
      <c r="D68" s="28">
        <f t="shared" si="3"/>
        <v>0.714832986833344</v>
      </c>
      <c r="E68" s="28">
        <f t="shared" si="4"/>
        <v>2.9586124542133265</v>
      </c>
    </row>
    <row r="69" spans="1:5" ht="13.5">
      <c r="A69" s="28">
        <f t="shared" si="0"/>
        <v>57</v>
      </c>
      <c r="B69" s="28">
        <f t="shared" si="1"/>
        <v>2.849999999999998</v>
      </c>
      <c r="C69" s="28">
        <f t="shared" si="2"/>
        <v>-159.95665327241687</v>
      </c>
      <c r="D69" s="28">
        <f t="shared" si="3"/>
        <v>0.8627636095440103</v>
      </c>
      <c r="E69" s="28">
        <f t="shared" si="4"/>
        <v>3.358763440953939</v>
      </c>
    </row>
    <row r="70" spans="1:5" ht="13.5">
      <c r="A70" s="28">
        <f t="shared" si="0"/>
        <v>58</v>
      </c>
      <c r="B70" s="28">
        <f t="shared" si="1"/>
        <v>2.8999999999999977</v>
      </c>
      <c r="C70" s="28">
        <f t="shared" si="2"/>
        <v>-157.00391017132588</v>
      </c>
      <c r="D70" s="28">
        <f t="shared" si="3"/>
        <v>1.0307017815917072</v>
      </c>
      <c r="E70" s="28">
        <f t="shared" si="4"/>
        <v>3.8285494124286257</v>
      </c>
    </row>
    <row r="71" spans="1:5" ht="13.5">
      <c r="A71" s="28">
        <f t="shared" si="0"/>
        <v>59</v>
      </c>
      <c r="B71" s="28">
        <f t="shared" si="1"/>
        <v>2.9499999999999975</v>
      </c>
      <c r="C71" s="28">
        <f t="shared" si="2"/>
        <v>-153.50276776276127</v>
      </c>
      <c r="D71" s="28">
        <f t="shared" si="3"/>
        <v>1.2221292522131386</v>
      </c>
      <c r="E71" s="28">
        <f t="shared" si="4"/>
        <v>4.372314897495206</v>
      </c>
    </row>
    <row r="72" spans="1:5" ht="13.5">
      <c r="A72" s="28">
        <f t="shared" si="0"/>
        <v>60</v>
      </c>
      <c r="B72" s="28">
        <f t="shared" si="1"/>
        <v>2.9999999999999973</v>
      </c>
      <c r="C72" s="28">
        <f t="shared" si="2"/>
        <v>-149.37533737837504</v>
      </c>
      <c r="D72" s="28">
        <f t="shared" si="3"/>
        <v>1.440744997087899</v>
      </c>
      <c r="E72" s="28">
        <f t="shared" si="4"/>
        <v>4.992236323828871</v>
      </c>
    </row>
    <row r="73" spans="1:5" ht="13.5">
      <c r="A73" s="28">
        <f t="shared" si="0"/>
        <v>61</v>
      </c>
      <c r="B73" s="28">
        <f t="shared" si="1"/>
        <v>3.049999999999997</v>
      </c>
      <c r="C73" s="28">
        <f t="shared" si="2"/>
        <v>-144.53282181477056</v>
      </c>
      <c r="D73" s="28">
        <f t="shared" si="3"/>
        <v>1.6903568132793425</v>
      </c>
      <c r="E73" s="28">
        <f t="shared" si="4"/>
        <v>5.686317655035255</v>
      </c>
    </row>
    <row r="74" spans="1:5" ht="13.5">
      <c r="A74" s="28">
        <f t="shared" si="0"/>
        <v>62</v>
      </c>
      <c r="B74" s="28">
        <f t="shared" si="1"/>
        <v>3.099999999999997</v>
      </c>
      <c r="C74" s="28">
        <f t="shared" si="2"/>
        <v>-138.87580124465546</v>
      </c>
      <c r="D74" s="28">
        <f t="shared" si="3"/>
        <v>1.9746726960311052</v>
      </c>
      <c r="E74" s="28">
        <f t="shared" si="4"/>
        <v>6.4453958405000495</v>
      </c>
    </row>
    <row r="75" spans="1:5" ht="13.5">
      <c r="A75" s="28">
        <f t="shared" si="0"/>
        <v>63</v>
      </c>
      <c r="B75" s="28">
        <f t="shared" si="1"/>
        <v>3.149999999999997</v>
      </c>
      <c r="C75" s="28">
        <f t="shared" si="2"/>
        <v>-132.2955457271608</v>
      </c>
      <c r="D75" s="28">
        <f t="shared" si="3"/>
        <v>2.2969424880561076</v>
      </c>
      <c r="E75" s="28">
        <f t="shared" si="4"/>
        <v>7.248897456204816</v>
      </c>
    </row>
    <row r="76" spans="1:5" ht="13.5">
      <c r="A76" s="28">
        <f t="shared" si="0"/>
        <v>64</v>
      </c>
      <c r="B76" s="28">
        <f t="shared" si="1"/>
        <v>3.1999999999999966</v>
      </c>
      <c r="C76" s="28">
        <f t="shared" si="2"/>
        <v>-124.67696213375699</v>
      </c>
      <c r="D76" s="28">
        <f t="shared" si="3"/>
        <v>2.6593873608663485</v>
      </c>
      <c r="E76" s="28">
        <f t="shared" si="4"/>
        <v>8.059254167587842</v>
      </c>
    </row>
    <row r="77" spans="1:5" ht="13.5">
      <c r="A77" s="28">
        <f t="shared" si="0"/>
        <v>65</v>
      </c>
      <c r="B77" s="28">
        <f t="shared" si="1"/>
        <v>3.2499999999999964</v>
      </c>
      <c r="C77" s="28">
        <f t="shared" si="2"/>
        <v>-115.90397541578817</v>
      </c>
      <c r="D77" s="28">
        <f t="shared" si="3"/>
        <v>3.0623500692457406</v>
      </c>
      <c r="E77" s="28">
        <f t="shared" si="4"/>
        <v>8.815369202994122</v>
      </c>
    </row>
    <row r="78" spans="1:5" ht="13.5">
      <c r="A78" s="28">
        <f aca="true" t="shared" si="5" ref="A78:A141">A77+1</f>
        <v>66</v>
      </c>
      <c r="B78" s="28">
        <f aca="true" t="shared" si="6" ref="B78:B141">B77+$C$5</f>
        <v>3.2999999999999963</v>
      </c>
      <c r="C78" s="28">
        <f aca="true" t="shared" si="7" ref="C78:C141">C77+D78*$C$5*$C$7</f>
        <v>-105.86828007236643</v>
      </c>
      <c r="D78" s="28">
        <f aca="true" t="shared" si="8" ref="D78:D141">D77+E77*$C$5</f>
        <v>3.5031185293954468</v>
      </c>
      <c r="E78" s="28">
        <f aca="true" t="shared" si="9" ref="E78:E141">-9.8*SIN(C78/$C$7)</f>
        <v>9.426549740736318</v>
      </c>
    </row>
    <row r="79" spans="1:5" ht="13.5">
      <c r="A79" s="28">
        <f t="shared" si="5"/>
        <v>67</v>
      </c>
      <c r="B79" s="28">
        <f t="shared" si="6"/>
        <v>3.349999999999996</v>
      </c>
      <c r="C79" s="28">
        <f t="shared" si="7"/>
        <v>-94.48233094015887</v>
      </c>
      <c r="D79" s="28">
        <f t="shared" si="8"/>
        <v>3.9744460164322626</v>
      </c>
      <c r="E79" s="28">
        <f t="shared" si="9"/>
        <v>9.7700265216567</v>
      </c>
    </row>
    <row r="80" spans="1:5" ht="13.5">
      <c r="A80" s="28">
        <f t="shared" si="5"/>
        <v>68</v>
      </c>
      <c r="B80" s="28">
        <f t="shared" si="6"/>
        <v>3.399999999999996</v>
      </c>
      <c r="C80" s="28">
        <f t="shared" si="7"/>
        <v>-81.69692859439678</v>
      </c>
      <c r="D80" s="28">
        <f t="shared" si="8"/>
        <v>4.462947342515098</v>
      </c>
      <c r="E80" s="28">
        <f t="shared" si="9"/>
        <v>9.697276882830606</v>
      </c>
    </row>
    <row r="81" spans="1:5" ht="13.5">
      <c r="A81" s="28">
        <f t="shared" si="5"/>
        <v>69</v>
      </c>
      <c r="B81" s="28">
        <f t="shared" si="6"/>
        <v>3.4499999999999957</v>
      </c>
      <c r="C81" s="28">
        <f t="shared" si="7"/>
        <v>-67.52249365324477</v>
      </c>
      <c r="D81" s="28">
        <f t="shared" si="8"/>
        <v>4.947811186656628</v>
      </c>
      <c r="E81" s="28">
        <f t="shared" si="9"/>
        <v>9.055491043855886</v>
      </c>
    </row>
    <row r="82" spans="1:5" ht="13.5">
      <c r="A82" s="28">
        <f t="shared" si="5"/>
        <v>70</v>
      </c>
      <c r="B82" s="28">
        <f t="shared" si="6"/>
        <v>3.4999999999999956</v>
      </c>
      <c r="C82" s="28">
        <f t="shared" si="7"/>
        <v>-52.0509551665141</v>
      </c>
      <c r="D82" s="28">
        <f t="shared" si="8"/>
        <v>5.400585738849422</v>
      </c>
      <c r="E82" s="28">
        <f t="shared" si="9"/>
        <v>7.727868120402107</v>
      </c>
    </row>
    <row r="83" spans="1:5" ht="13.5">
      <c r="A83" s="28">
        <f t="shared" si="5"/>
        <v>71</v>
      </c>
      <c r="B83" s="28">
        <f t="shared" si="6"/>
        <v>3.5499999999999954</v>
      </c>
      <c r="C83" s="28">
        <f t="shared" si="7"/>
        <v>-35.472481109951595</v>
      </c>
      <c r="D83" s="28">
        <f t="shared" si="8"/>
        <v>5.786979144869528</v>
      </c>
      <c r="E83" s="28">
        <f t="shared" si="9"/>
        <v>5.687056354813544</v>
      </c>
    </row>
    <row r="84" spans="1:5" ht="13.5">
      <c r="A84" s="28">
        <f t="shared" si="5"/>
        <v>72</v>
      </c>
      <c r="B84" s="28">
        <f t="shared" si="6"/>
        <v>3.599999999999995</v>
      </c>
      <c r="C84" s="28">
        <f t="shared" si="7"/>
        <v>-18.079396235929412</v>
      </c>
      <c r="D84" s="28">
        <f t="shared" si="8"/>
        <v>6.071331962610205</v>
      </c>
      <c r="E84" s="28">
        <f t="shared" si="9"/>
        <v>3.0412790873147872</v>
      </c>
    </row>
    <row r="85" spans="1:5" ht="13.5">
      <c r="A85" s="28">
        <f t="shared" si="5"/>
        <v>73</v>
      </c>
      <c r="B85" s="28">
        <f t="shared" si="6"/>
        <v>3.649999999999995</v>
      </c>
      <c r="C85" s="28">
        <f t="shared" si="7"/>
        <v>-0.25068022184588656</v>
      </c>
      <c r="D85" s="28">
        <f t="shared" si="8"/>
        <v>6.223395916975944</v>
      </c>
      <c r="E85" s="28">
        <f t="shared" si="9"/>
        <v>0.04287677656633978</v>
      </c>
    </row>
    <row r="86" spans="1:5" ht="13.5">
      <c r="A86" s="28">
        <f t="shared" si="5"/>
        <v>74</v>
      </c>
      <c r="B86" s="28">
        <f t="shared" si="6"/>
        <v>3.699999999999995</v>
      </c>
      <c r="C86" s="28">
        <f t="shared" si="7"/>
        <v>17.58417743807858</v>
      </c>
      <c r="D86" s="28">
        <f t="shared" si="8"/>
        <v>6.225539755804261</v>
      </c>
      <c r="E86" s="28">
        <f t="shared" si="9"/>
        <v>-2.9606451708932693</v>
      </c>
    </row>
    <row r="87" spans="1:5" ht="13.5">
      <c r="A87" s="28">
        <f t="shared" si="5"/>
        <v>75</v>
      </c>
      <c r="B87" s="28">
        <f t="shared" si="6"/>
        <v>3.7499999999999947</v>
      </c>
      <c r="C87" s="28">
        <f t="shared" si="7"/>
        <v>34.99495391568311</v>
      </c>
      <c r="D87" s="28">
        <f t="shared" si="8"/>
        <v>6.077507497259598</v>
      </c>
      <c r="E87" s="28">
        <f t="shared" si="9"/>
        <v>-5.62034204947308</v>
      </c>
    </row>
    <row r="88" spans="1:5" ht="13.5">
      <c r="A88" s="28">
        <f t="shared" si="5"/>
        <v>76</v>
      </c>
      <c r="B88" s="28">
        <f t="shared" si="6"/>
        <v>3.7999999999999945</v>
      </c>
      <c r="C88" s="28">
        <f t="shared" si="7"/>
        <v>51.60067569615086</v>
      </c>
      <c r="D88" s="28">
        <f t="shared" si="8"/>
        <v>5.796490394785944</v>
      </c>
      <c r="E88" s="28">
        <f t="shared" si="9"/>
        <v>-7.680267668923878</v>
      </c>
    </row>
    <row r="89" spans="1:5" ht="13.5">
      <c r="A89" s="28">
        <f t="shared" si="5"/>
        <v>77</v>
      </c>
      <c r="B89" s="28">
        <f t="shared" si="6"/>
        <v>3.8499999999999943</v>
      </c>
      <c r="C89" s="28">
        <f t="shared" si="7"/>
        <v>67.10628016921831</v>
      </c>
      <c r="D89" s="28">
        <f t="shared" si="8"/>
        <v>5.41247701133975</v>
      </c>
      <c r="E89" s="28">
        <f t="shared" si="9"/>
        <v>-9.028034907290348</v>
      </c>
    </row>
    <row r="90" spans="1:5" ht="13.5">
      <c r="A90" s="28">
        <f t="shared" si="5"/>
        <v>78</v>
      </c>
      <c r="B90" s="28">
        <f t="shared" si="6"/>
        <v>3.899999999999994</v>
      </c>
      <c r="C90" s="28">
        <f t="shared" si="7"/>
        <v>81.31871389857446</v>
      </c>
      <c r="D90" s="28">
        <f t="shared" si="8"/>
        <v>4.961075265975232</v>
      </c>
      <c r="E90" s="28">
        <f t="shared" si="9"/>
        <v>-9.687723739862136</v>
      </c>
    </row>
    <row r="91" spans="1:5" ht="13.5">
      <c r="A91" s="28">
        <f t="shared" si="5"/>
        <v>79</v>
      </c>
      <c r="B91" s="28">
        <f t="shared" si="6"/>
        <v>3.949999999999994</v>
      </c>
      <c r="C91" s="28">
        <f t="shared" si="7"/>
        <v>94.14348341947363</v>
      </c>
      <c r="D91" s="28">
        <f t="shared" si="8"/>
        <v>4.476689078982125</v>
      </c>
      <c r="E91" s="28">
        <f t="shared" si="9"/>
        <v>-9.774385095299314</v>
      </c>
    </row>
    <row r="92" spans="1:5" ht="13.5">
      <c r="A92" s="28">
        <f t="shared" si="5"/>
        <v>80</v>
      </c>
      <c r="B92" s="28">
        <f t="shared" si="6"/>
        <v>3.999999999999994</v>
      </c>
      <c r="C92" s="28">
        <f t="shared" si="7"/>
        <v>105.56817540713223</v>
      </c>
      <c r="D92" s="28">
        <f t="shared" si="8"/>
        <v>3.9879698242171595</v>
      </c>
      <c r="E92" s="28">
        <f t="shared" si="9"/>
        <v>-9.440455523332584</v>
      </c>
    </row>
    <row r="93" spans="1:5" ht="13.5">
      <c r="A93" s="28">
        <f t="shared" si="5"/>
        <v>81</v>
      </c>
      <c r="B93" s="28">
        <f t="shared" si="6"/>
        <v>4.049999999999994</v>
      </c>
      <c r="C93" s="28">
        <f t="shared" si="7"/>
        <v>115.64062174937102</v>
      </c>
      <c r="D93" s="28">
        <f t="shared" si="8"/>
        <v>3.5159470480505304</v>
      </c>
      <c r="E93" s="28">
        <f t="shared" si="9"/>
        <v>-8.83495439041309</v>
      </c>
    </row>
    <row r="94" spans="1:5" ht="13.5">
      <c r="A94" s="28">
        <f t="shared" si="5"/>
        <v>82</v>
      </c>
      <c r="B94" s="28">
        <f t="shared" si="6"/>
        <v>4.099999999999993</v>
      </c>
      <c r="C94" s="28">
        <f t="shared" si="7"/>
        <v>124.4475540947067</v>
      </c>
      <c r="D94" s="28">
        <f t="shared" si="8"/>
        <v>3.074199328529876</v>
      </c>
      <c r="E94" s="28">
        <f t="shared" si="9"/>
        <v>-8.081514192459803</v>
      </c>
    </row>
    <row r="95" spans="1:5" ht="13.5">
      <c r="A95" s="28">
        <f t="shared" si="5"/>
        <v>83</v>
      </c>
      <c r="B95" s="28">
        <f t="shared" si="6"/>
        <v>4.149999999999993</v>
      </c>
      <c r="C95" s="28">
        <f t="shared" si="7"/>
        <v>132.09689480178483</v>
      </c>
      <c r="D95" s="28">
        <f t="shared" si="8"/>
        <v>2.6701236189068855</v>
      </c>
      <c r="E95" s="28">
        <f t="shared" si="9"/>
        <v>-7.271719307962714</v>
      </c>
    </row>
    <row r="96" spans="1:5" ht="13.5">
      <c r="A96" s="28">
        <f t="shared" si="5"/>
        <v>84</v>
      </c>
      <c r="B96" s="28">
        <f t="shared" si="6"/>
        <v>4.199999999999993</v>
      </c>
      <c r="C96" s="28">
        <f t="shared" si="7"/>
        <v>138.7046384434878</v>
      </c>
      <c r="D96" s="28">
        <f t="shared" si="8"/>
        <v>2.30653765350875</v>
      </c>
      <c r="E96" s="28">
        <f t="shared" si="9"/>
        <v>-6.467420294480969</v>
      </c>
    </row>
    <row r="97" spans="1:5" ht="13.5">
      <c r="A97" s="28">
        <f t="shared" si="5"/>
        <v>85</v>
      </c>
      <c r="B97" s="28">
        <f t="shared" si="6"/>
        <v>4.249999999999993</v>
      </c>
      <c r="C97" s="28">
        <f t="shared" si="7"/>
        <v>144.38599236716323</v>
      </c>
      <c r="D97" s="28">
        <f t="shared" si="8"/>
        <v>1.9831666387847013</v>
      </c>
      <c r="E97" s="28">
        <f t="shared" si="9"/>
        <v>-5.7067530429283435</v>
      </c>
    </row>
    <row r="98" spans="1:5" ht="13.5">
      <c r="A98" s="28">
        <f t="shared" si="5"/>
        <v>86</v>
      </c>
      <c r="B98" s="28">
        <f t="shared" si="6"/>
        <v>4.299999999999993</v>
      </c>
      <c r="C98" s="28">
        <f t="shared" si="7"/>
        <v>149.24991413063057</v>
      </c>
      <c r="D98" s="28">
        <f t="shared" si="8"/>
        <v>1.697828986638284</v>
      </c>
      <c r="E98" s="28">
        <f t="shared" si="9"/>
        <v>-5.010684865902042</v>
      </c>
    </row>
    <row r="99" spans="1:5" ht="13.5">
      <c r="A99" s="28">
        <f t="shared" si="5"/>
        <v>87</v>
      </c>
      <c r="B99" s="28">
        <f t="shared" si="6"/>
        <v>4.3499999999999925</v>
      </c>
      <c r="C99" s="28">
        <f t="shared" si="7"/>
        <v>153.39610815588227</v>
      </c>
      <c r="D99" s="28">
        <f t="shared" si="8"/>
        <v>1.447294743343182</v>
      </c>
      <c r="E99" s="28">
        <f t="shared" si="9"/>
        <v>-4.388634262203904</v>
      </c>
    </row>
    <row r="100" spans="1:5" ht="13.5">
      <c r="A100" s="28">
        <f t="shared" si="5"/>
        <v>88</v>
      </c>
      <c r="B100" s="28">
        <f t="shared" si="6"/>
        <v>4.399999999999992</v>
      </c>
      <c r="C100" s="28">
        <f t="shared" si="7"/>
        <v>156.913676628507</v>
      </c>
      <c r="D100" s="28">
        <f t="shared" si="8"/>
        <v>1.2278630302329867</v>
      </c>
      <c r="E100" s="28">
        <f t="shared" si="9"/>
        <v>-3.842751911747131</v>
      </c>
    </row>
    <row r="101" spans="1:5" ht="13.5">
      <c r="A101" s="28">
        <f t="shared" si="5"/>
        <v>89</v>
      </c>
      <c r="B101" s="28">
        <f t="shared" si="6"/>
        <v>4.449999999999992</v>
      </c>
      <c r="C101" s="28">
        <f t="shared" si="7"/>
        <v>159.88081143548436</v>
      </c>
      <c r="D101" s="28">
        <f t="shared" si="8"/>
        <v>1.0357254346456302</v>
      </c>
      <c r="E101" s="28">
        <f t="shared" si="9"/>
        <v>-3.37094697753108</v>
      </c>
    </row>
    <row r="102" spans="1:5" ht="13.5">
      <c r="A102" s="28">
        <f t="shared" si="5"/>
        <v>90</v>
      </c>
      <c r="B102" s="28">
        <f t="shared" si="6"/>
        <v>4.499999999999992</v>
      </c>
      <c r="C102" s="28">
        <f t="shared" si="7"/>
        <v>162.36509365552445</v>
      </c>
      <c r="D102" s="28">
        <f t="shared" si="8"/>
        <v>0.8671780857690762</v>
      </c>
      <c r="E102" s="28">
        <f t="shared" si="9"/>
        <v>-2.968915366106543</v>
      </c>
    </row>
    <row r="103" spans="1:5" ht="13.5">
      <c r="A103" s="28">
        <f t="shared" si="5"/>
        <v>91</v>
      </c>
      <c r="B103" s="28">
        <f t="shared" si="6"/>
        <v>4.549999999999992</v>
      </c>
      <c r="C103" s="28">
        <f t="shared" si="7"/>
        <v>164.42411007504094</v>
      </c>
      <c r="D103" s="28">
        <f t="shared" si="8"/>
        <v>0.718732317463749</v>
      </c>
      <c r="E103" s="28">
        <f t="shared" si="9"/>
        <v>-2.6314420786815216</v>
      </c>
    </row>
    <row r="104" spans="1:5" ht="13.5">
      <c r="A104" s="28">
        <f t="shared" si="5"/>
        <v>92</v>
      </c>
      <c r="B104" s="28">
        <f t="shared" si="6"/>
        <v>4.599999999999992</v>
      </c>
      <c r="C104" s="28">
        <f t="shared" si="7"/>
        <v>166.10620018170346</v>
      </c>
      <c r="D104" s="28">
        <f t="shared" si="8"/>
        <v>0.587160213529673</v>
      </c>
      <c r="E104" s="28">
        <f t="shared" si="9"/>
        <v>-2.3532053643326383</v>
      </c>
    </row>
    <row r="105" spans="1:5" ht="13.5">
      <c r="A105" s="28">
        <f t="shared" si="5"/>
        <v>93</v>
      </c>
      <c r="B105" s="28">
        <f t="shared" si="6"/>
        <v>4.6499999999999915</v>
      </c>
      <c r="C105" s="28">
        <f t="shared" si="7"/>
        <v>167.45121844910648</v>
      </c>
      <c r="D105" s="28">
        <f t="shared" si="8"/>
        <v>0.46949994531304107</v>
      </c>
      <c r="E105" s="28">
        <f t="shared" si="9"/>
        <v>-2.129253374700698</v>
      </c>
    </row>
    <row r="106" spans="1:5" ht="13.5">
      <c r="A106" s="28">
        <f t="shared" si="5"/>
        <v>94</v>
      </c>
      <c r="B106" s="28">
        <f t="shared" si="6"/>
        <v>4.699999999999991</v>
      </c>
      <c r="C106" s="28">
        <f t="shared" si="7"/>
        <v>168.49124363679866</v>
      </c>
      <c r="D106" s="28">
        <f t="shared" si="8"/>
        <v>0.36303727657800616</v>
      </c>
      <c r="E106" s="28">
        <f t="shared" si="9"/>
        <v>-1.9552733757413367</v>
      </c>
    </row>
    <row r="107" spans="1:5" ht="13.5">
      <c r="A107" s="28">
        <f t="shared" si="5"/>
        <v>95</v>
      </c>
      <c r="B107" s="28">
        <f t="shared" si="6"/>
        <v>4.749999999999991</v>
      </c>
      <c r="C107" s="28">
        <f t="shared" si="7"/>
        <v>169.25119654393012</v>
      </c>
      <c r="D107" s="28">
        <f t="shared" si="8"/>
        <v>0.26527360779093934</v>
      </c>
      <c r="E107" s="28">
        <f t="shared" si="9"/>
        <v>-1.8277344845953378</v>
      </c>
    </row>
    <row r="108" spans="1:5" ht="13.5">
      <c r="A108" s="28">
        <f t="shared" si="5"/>
        <v>96</v>
      </c>
      <c r="B108" s="28">
        <f t="shared" si="6"/>
        <v>4.799999999999991</v>
      </c>
      <c r="C108" s="28">
        <f t="shared" si="7"/>
        <v>169.749345770967</v>
      </c>
      <c r="D108" s="28">
        <f t="shared" si="8"/>
        <v>0.17388688356117243</v>
      </c>
      <c r="E108" s="28">
        <f t="shared" si="9"/>
        <v>-1.7439568604877367</v>
      </c>
    </row>
    <row r="109" spans="1:5" ht="13.5">
      <c r="A109" s="28">
        <f t="shared" si="5"/>
        <v>97</v>
      </c>
      <c r="B109" s="28">
        <f t="shared" si="6"/>
        <v>4.849999999999991</v>
      </c>
      <c r="C109" s="28">
        <f t="shared" si="7"/>
        <v>169.99769157860683</v>
      </c>
      <c r="D109" s="28">
        <f t="shared" si="8"/>
        <v>0.0866890405367856</v>
      </c>
      <c r="E109" s="28">
        <f t="shared" si="9"/>
        <v>-1.7021409789114486</v>
      </c>
    </row>
    <row r="110" spans="1:5" ht="13.5">
      <c r="A110" s="28">
        <f t="shared" si="5"/>
        <v>98</v>
      </c>
      <c r="B110" s="28">
        <f t="shared" si="6"/>
        <v>4.899999999999991</v>
      </c>
      <c r="C110" s="28">
        <f t="shared" si="7"/>
        <v>170.0022236506769</v>
      </c>
      <c r="D110" s="28">
        <f t="shared" si="8"/>
        <v>0.0015819915912131666</v>
      </c>
      <c r="E110" s="28">
        <f t="shared" si="9"/>
        <v>-1.7013775797949557</v>
      </c>
    </row>
    <row r="111" spans="1:5" ht="13.5">
      <c r="A111" s="28">
        <f t="shared" si="5"/>
        <v>99</v>
      </c>
      <c r="B111" s="28">
        <f t="shared" si="6"/>
        <v>4.94999999999999</v>
      </c>
      <c r="C111" s="28">
        <f t="shared" si="7"/>
        <v>169.76305133604592</v>
      </c>
      <c r="D111" s="28">
        <f t="shared" si="8"/>
        <v>-0.08348688739853463</v>
      </c>
      <c r="E111" s="28">
        <f t="shared" si="9"/>
        <v>-1.7416499967508563</v>
      </c>
    </row>
    <row r="112" spans="1:5" ht="13.5">
      <c r="A112" s="28">
        <f t="shared" si="5"/>
        <v>100</v>
      </c>
      <c r="B112" s="28">
        <f t="shared" si="6"/>
        <v>4.99999999999999</v>
      </c>
      <c r="C112" s="28">
        <f t="shared" si="7"/>
        <v>169.27440603590793</v>
      </c>
      <c r="D112" s="28">
        <f t="shared" si="8"/>
        <v>-0.17056938723607745</v>
      </c>
      <c r="E112" s="28">
        <f t="shared" si="9"/>
        <v>-1.8238341836480834</v>
      </c>
    </row>
    <row r="113" spans="1:5" ht="13.5">
      <c r="A113" s="28">
        <f t="shared" si="5"/>
        <v>101</v>
      </c>
      <c r="B113" s="28">
        <f t="shared" si="6"/>
        <v>5.04999999999999</v>
      </c>
      <c r="C113" s="28">
        <f t="shared" si="7"/>
        <v>168.52451573263312</v>
      </c>
      <c r="D113" s="28">
        <f t="shared" si="8"/>
        <v>-0.2617610964184816</v>
      </c>
      <c r="E113" s="28">
        <f t="shared" si="9"/>
        <v>-1.9496965323419562</v>
      </c>
    </row>
    <row r="114" spans="1:5" ht="13.5">
      <c r="A114" s="28">
        <f t="shared" si="5"/>
        <v>102</v>
      </c>
      <c r="B114" s="28">
        <f t="shared" si="6"/>
        <v>5.09999999999999</v>
      </c>
      <c r="C114" s="28">
        <f t="shared" si="7"/>
        <v>167.4953519727721</v>
      </c>
      <c r="D114" s="28">
        <f t="shared" si="8"/>
        <v>-0.35924592303557945</v>
      </c>
      <c r="E114" s="28">
        <f t="shared" si="9"/>
        <v>-2.1218843738354205</v>
      </c>
    </row>
    <row r="115" spans="1:5" ht="13.5">
      <c r="A115" s="28">
        <f t="shared" si="5"/>
        <v>103</v>
      </c>
      <c r="B115" s="28">
        <f t="shared" si="6"/>
        <v>5.14999999999999</v>
      </c>
      <c r="C115" s="28">
        <f t="shared" si="7"/>
        <v>166.16225066482227</v>
      </c>
      <c r="D115" s="28">
        <f t="shared" si="8"/>
        <v>-0.4653401417273505</v>
      </c>
      <c r="E115" s="28">
        <f t="shared" si="9"/>
        <v>-2.3438977300941564</v>
      </c>
    </row>
    <row r="116" spans="1:5" ht="13.5">
      <c r="A116" s="28">
        <f t="shared" si="5"/>
        <v>104</v>
      </c>
      <c r="B116" s="28">
        <f t="shared" si="6"/>
        <v>5.1999999999999895</v>
      </c>
      <c r="C116" s="28">
        <f t="shared" si="7"/>
        <v>164.4934107380107</v>
      </c>
      <c r="D116" s="28">
        <f t="shared" si="8"/>
        <v>-0.5825350282320583</v>
      </c>
      <c r="E116" s="28">
        <f t="shared" si="9"/>
        <v>-2.6200221205341054</v>
      </c>
    </row>
    <row r="117" spans="1:5" ht="13.5">
      <c r="A117" s="28">
        <f t="shared" si="5"/>
        <v>105</v>
      </c>
      <c r="B117" s="28">
        <f t="shared" si="6"/>
        <v>5.249999999999989</v>
      </c>
      <c r="C117" s="28">
        <f t="shared" si="7"/>
        <v>162.44928028685536</v>
      </c>
      <c r="D117" s="28">
        <f t="shared" si="8"/>
        <v>-0.7135361342587636</v>
      </c>
      <c r="E117" s="28">
        <f t="shared" si="9"/>
        <v>-2.9551893787355055</v>
      </c>
    </row>
    <row r="118" spans="1:5" ht="13.5">
      <c r="A118" s="28">
        <f t="shared" si="5"/>
        <v>106</v>
      </c>
      <c r="B118" s="28">
        <f t="shared" si="6"/>
        <v>5.299999999999989</v>
      </c>
      <c r="C118" s="28">
        <f t="shared" si="7"/>
        <v>159.9818501380414</v>
      </c>
      <c r="D118" s="28">
        <f t="shared" si="8"/>
        <v>-0.8612956031955389</v>
      </c>
      <c r="E118" s="28">
        <f t="shared" si="9"/>
        <v>-3.354714412064313</v>
      </c>
    </row>
    <row r="119" spans="1:5" ht="13.5">
      <c r="A119" s="28">
        <f t="shared" si="5"/>
        <v>107</v>
      </c>
      <c r="B119" s="28">
        <f t="shared" si="6"/>
        <v>5.349999999999989</v>
      </c>
      <c r="C119" s="28">
        <f t="shared" si="7"/>
        <v>157.03389254601998</v>
      </c>
      <c r="D119" s="28">
        <f t="shared" si="8"/>
        <v>-1.0290313237987545</v>
      </c>
      <c r="E119" s="28">
        <f t="shared" si="9"/>
        <v>-3.8238281696356875</v>
      </c>
    </row>
    <row r="120" spans="1:5" ht="13.5">
      <c r="A120" s="28">
        <f t="shared" si="5"/>
        <v>108</v>
      </c>
      <c r="B120" s="28">
        <f t="shared" si="6"/>
        <v>5.399999999999989</v>
      </c>
      <c r="C120" s="28">
        <f t="shared" si="7"/>
        <v>153.53821191474015</v>
      </c>
      <c r="D120" s="28">
        <f t="shared" si="8"/>
        <v>-1.220222732280539</v>
      </c>
      <c r="E120" s="28">
        <f t="shared" si="9"/>
        <v>-4.366888437445288</v>
      </c>
    </row>
    <row r="121" spans="1:5" ht="13.5">
      <c r="A121" s="28">
        <f t="shared" si="5"/>
        <v>109</v>
      </c>
      <c r="B121" s="28">
        <f t="shared" si="6"/>
        <v>5.449999999999989</v>
      </c>
      <c r="C121" s="28">
        <f t="shared" si="7"/>
        <v>149.41702059078509</v>
      </c>
      <c r="D121" s="28">
        <f t="shared" si="8"/>
        <v>-1.4385671541528033</v>
      </c>
      <c r="E121" s="28">
        <f t="shared" si="9"/>
        <v>-4.986099827286276</v>
      </c>
    </row>
    <row r="122" spans="1:5" ht="13.5">
      <c r="A122" s="28">
        <f t="shared" si="5"/>
        <v>110</v>
      </c>
      <c r="B122" s="28">
        <f t="shared" si="6"/>
        <v>5.4999999999999885</v>
      </c>
      <c r="C122" s="28">
        <f t="shared" si="7"/>
        <v>144.581623075994</v>
      </c>
      <c r="D122" s="28">
        <f t="shared" si="8"/>
        <v>-1.687872145517117</v>
      </c>
      <c r="E122" s="28">
        <f t="shared" si="9"/>
        <v>-5.679517331654315</v>
      </c>
    </row>
    <row r="123" spans="1:5" ht="13.5">
      <c r="A123" s="28">
        <f t="shared" si="5"/>
        <v>111</v>
      </c>
      <c r="B123" s="28">
        <f t="shared" si="6"/>
        <v>5.549999999999988</v>
      </c>
      <c r="C123" s="28">
        <f t="shared" si="7"/>
        <v>138.93269462926492</v>
      </c>
      <c r="D123" s="28">
        <f t="shared" si="8"/>
        <v>-1.9718480120998327</v>
      </c>
      <c r="E123" s="28">
        <f t="shared" si="9"/>
        <v>-6.4380623104561</v>
      </c>
    </row>
    <row r="124" spans="1:5" ht="13.5">
      <c r="A124" s="28">
        <f t="shared" si="5"/>
        <v>112</v>
      </c>
      <c r="B124" s="28">
        <f t="shared" si="6"/>
        <v>5.599999999999988</v>
      </c>
      <c r="C124" s="28">
        <f t="shared" si="7"/>
        <v>132.3615816859574</v>
      </c>
      <c r="D124" s="28">
        <f t="shared" si="8"/>
        <v>-2.2937511276226377</v>
      </c>
      <c r="E124" s="28">
        <f t="shared" si="9"/>
        <v>-7.241291656790109</v>
      </c>
    </row>
    <row r="125" spans="1:5" ht="13.5">
      <c r="A125" s="28">
        <f t="shared" si="5"/>
        <v>113</v>
      </c>
      <c r="B125" s="28">
        <f t="shared" si="6"/>
        <v>5.649999999999988</v>
      </c>
      <c r="C125" s="28">
        <f t="shared" si="7"/>
        <v>124.75323011725644</v>
      </c>
      <c r="D125" s="28">
        <f t="shared" si="8"/>
        <v>-2.655815710462143</v>
      </c>
      <c r="E125" s="28">
        <f t="shared" si="9"/>
        <v>-8.051825063477018</v>
      </c>
    </row>
    <row r="126" spans="1:5" ht="13.5">
      <c r="A126" s="28">
        <f t="shared" si="5"/>
        <v>114</v>
      </c>
      <c r="B126" s="28">
        <f t="shared" si="6"/>
        <v>5.699999999999988</v>
      </c>
      <c r="C126" s="28">
        <f t="shared" si="7"/>
        <v>115.99153956476826</v>
      </c>
      <c r="D126" s="28">
        <f t="shared" si="8"/>
        <v>-3.058406963635994</v>
      </c>
      <c r="E126" s="28">
        <f t="shared" si="9"/>
        <v>-8.808815921089852</v>
      </c>
    </row>
    <row r="127" spans="1:5" ht="13.5">
      <c r="A127" s="28">
        <f t="shared" si="5"/>
        <v>115</v>
      </c>
      <c r="B127" s="28">
        <f t="shared" si="6"/>
        <v>5.749999999999988</v>
      </c>
      <c r="C127" s="28">
        <f t="shared" si="7"/>
        <v>105.96807907531485</v>
      </c>
      <c r="D127" s="28">
        <f t="shared" si="8"/>
        <v>-3.4988477596904866</v>
      </c>
      <c r="E127" s="28">
        <f t="shared" si="9"/>
        <v>-9.421868090494973</v>
      </c>
    </row>
    <row r="128" spans="1:5" ht="13.5">
      <c r="A128" s="28">
        <f t="shared" si="5"/>
        <v>116</v>
      </c>
      <c r="B128" s="28">
        <f t="shared" si="6"/>
        <v>5.799999999999987</v>
      </c>
      <c r="C128" s="28">
        <f t="shared" si="7"/>
        <v>94.59503539407558</v>
      </c>
      <c r="D128" s="28">
        <f t="shared" si="8"/>
        <v>-3.969941164215235</v>
      </c>
      <c r="E128" s="28">
        <f t="shared" si="9"/>
        <v>-9.768501073714559</v>
      </c>
    </row>
    <row r="129" spans="1:5" ht="13.5">
      <c r="A129" s="28">
        <f t="shared" si="5"/>
        <v>117</v>
      </c>
      <c r="B129" s="28">
        <f t="shared" si="6"/>
        <v>5.849999999999987</v>
      </c>
      <c r="C129" s="28">
        <f t="shared" si="7"/>
        <v>81.82275700360417</v>
      </c>
      <c r="D129" s="28">
        <f t="shared" si="8"/>
        <v>-4.458366217900963</v>
      </c>
      <c r="E129" s="28">
        <f t="shared" si="9"/>
        <v>-9.700361467995744</v>
      </c>
    </row>
    <row r="130" spans="1:5" ht="13.5">
      <c r="A130" s="28">
        <f t="shared" si="5"/>
        <v>118</v>
      </c>
      <c r="B130" s="28">
        <f t="shared" si="6"/>
        <v>5.899999999999987</v>
      </c>
      <c r="C130" s="28">
        <f t="shared" si="7"/>
        <v>67.66100418346404</v>
      </c>
      <c r="D130" s="28">
        <f t="shared" si="8"/>
        <v>-4.94338429130075</v>
      </c>
      <c r="E130" s="28">
        <f t="shared" si="9"/>
        <v>-9.064522193234385</v>
      </c>
    </row>
    <row r="131" spans="1:5" ht="13.5">
      <c r="A131" s="28">
        <f t="shared" si="5"/>
        <v>119</v>
      </c>
      <c r="B131" s="28">
        <f t="shared" si="6"/>
        <v>5.949999999999987</v>
      </c>
      <c r="C131" s="28">
        <f t="shared" si="7"/>
        <v>52.200854200886425</v>
      </c>
      <c r="D131" s="28">
        <f t="shared" si="8"/>
        <v>-5.396610400962469</v>
      </c>
      <c r="E131" s="28">
        <f t="shared" si="9"/>
        <v>-7.743608668872746</v>
      </c>
    </row>
    <row r="132" spans="1:5" ht="13.5">
      <c r="A132" s="28">
        <f t="shared" si="5"/>
        <v>120</v>
      </c>
      <c r="B132" s="28">
        <f t="shared" si="6"/>
        <v>5.999999999999987</v>
      </c>
      <c r="C132" s="28">
        <f t="shared" si="7"/>
        <v>35.63151398099049</v>
      </c>
      <c r="D132" s="28">
        <f t="shared" si="8"/>
        <v>-5.783790834406107</v>
      </c>
      <c r="E132" s="28">
        <f t="shared" si="9"/>
        <v>-5.709187038610477</v>
      </c>
    </row>
    <row r="133" spans="1:5" ht="13.5">
      <c r="A133" s="28">
        <f t="shared" si="5"/>
        <v>121</v>
      </c>
      <c r="B133" s="28">
        <f t="shared" si="6"/>
        <v>6.0499999999999865</v>
      </c>
      <c r="C133" s="28">
        <f t="shared" si="7"/>
        <v>18.24439295668662</v>
      </c>
      <c r="D133" s="28">
        <f t="shared" si="8"/>
        <v>-6.069250186336631</v>
      </c>
      <c r="E133" s="28">
        <f t="shared" si="9"/>
        <v>-3.068094488069039</v>
      </c>
    </row>
    <row r="134" spans="1:5" ht="13.5">
      <c r="A134" s="28">
        <f t="shared" si="5"/>
        <v>122</v>
      </c>
      <c r="B134" s="28">
        <f t="shared" si="6"/>
        <v>6.099999999999986</v>
      </c>
      <c r="C134" s="28">
        <f t="shared" si="7"/>
        <v>0.41779976909848315</v>
      </c>
      <c r="D134" s="28">
        <f t="shared" si="8"/>
        <v>-6.222654910740083</v>
      </c>
      <c r="E134" s="28">
        <f t="shared" si="9"/>
        <v>-0.07146078623016579</v>
      </c>
    </row>
    <row r="135" spans="1:5" ht="13.5">
      <c r="A135" s="28">
        <f t="shared" si="5"/>
        <v>123</v>
      </c>
      <c r="B135" s="28">
        <f t="shared" si="6"/>
        <v>6.149999999999986</v>
      </c>
      <c r="C135" s="28">
        <f t="shared" si="7"/>
        <v>-17.419029422118843</v>
      </c>
      <c r="D135" s="28">
        <f t="shared" si="8"/>
        <v>-6.226227950051591</v>
      </c>
      <c r="E135" s="28">
        <f t="shared" si="9"/>
        <v>2.933705497708864</v>
      </c>
    </row>
    <row r="136" spans="1:5" ht="13.5">
      <c r="A136" s="28">
        <f t="shared" si="5"/>
        <v>124</v>
      </c>
      <c r="B136" s="28">
        <f t="shared" si="6"/>
        <v>6.199999999999986</v>
      </c>
      <c r="C136" s="28">
        <f t="shared" si="7"/>
        <v>-34.835636254953556</v>
      </c>
      <c r="D136" s="28">
        <f t="shared" si="8"/>
        <v>-6.079542675166148</v>
      </c>
      <c r="E136" s="28">
        <f t="shared" si="9"/>
        <v>5.597997036726077</v>
      </c>
    </row>
    <row r="137" spans="1:5" ht="13.5">
      <c r="A137" s="28">
        <f t="shared" si="5"/>
        <v>125</v>
      </c>
      <c r="B137" s="28">
        <f t="shared" si="6"/>
        <v>6.249999999999986</v>
      </c>
      <c r="C137" s="28">
        <f t="shared" si="7"/>
        <v>-51.45038907796041</v>
      </c>
      <c r="D137" s="28">
        <f t="shared" si="8"/>
        <v>-5.799642823329844</v>
      </c>
      <c r="E137" s="28">
        <f t="shared" si="9"/>
        <v>7.664274674597102</v>
      </c>
    </row>
    <row r="138" spans="1:5" ht="13.5">
      <c r="A138" s="28">
        <f t="shared" si="5"/>
        <v>126</v>
      </c>
      <c r="B138" s="28">
        <f t="shared" si="6"/>
        <v>6.299999999999986</v>
      </c>
      <c r="C138" s="28">
        <f t="shared" si="7"/>
        <v>-66.96731542125872</v>
      </c>
      <c r="D138" s="28">
        <f t="shared" si="8"/>
        <v>-5.416429089599989</v>
      </c>
      <c r="E138" s="28">
        <f t="shared" si="9"/>
        <v>9.018761735504215</v>
      </c>
    </row>
    <row r="139" spans="1:5" ht="13.5">
      <c r="A139" s="28">
        <f t="shared" si="5"/>
        <v>127</v>
      </c>
      <c r="B139" s="28">
        <f t="shared" si="6"/>
        <v>6.349999999999985</v>
      </c>
      <c r="C139" s="28">
        <f t="shared" si="7"/>
        <v>-81.19239930486084</v>
      </c>
      <c r="D139" s="28">
        <f t="shared" si="8"/>
        <v>-4.965491002824778</v>
      </c>
      <c r="E139" s="28">
        <f t="shared" si="9"/>
        <v>9.684439165236318</v>
      </c>
    </row>
    <row r="140" spans="1:5" ht="13.5">
      <c r="A140" s="28">
        <f t="shared" si="5"/>
        <v>128</v>
      </c>
      <c r="B140" s="28">
        <f t="shared" si="6"/>
        <v>6.399999999999985</v>
      </c>
      <c r="C140" s="28">
        <f t="shared" si="7"/>
        <v>-94.03028946066487</v>
      </c>
      <c r="D140" s="28">
        <f t="shared" si="8"/>
        <v>-4.481269044562962</v>
      </c>
      <c r="E140" s="28">
        <f t="shared" si="9"/>
        <v>9.775764933682531</v>
      </c>
    </row>
    <row r="141" spans="1:5" ht="13.5">
      <c r="A141" s="28">
        <f t="shared" si="5"/>
        <v>129</v>
      </c>
      <c r="B141" s="28">
        <f t="shared" si="6"/>
        <v>6.449999999999985</v>
      </c>
      <c r="C141" s="28">
        <f t="shared" si="7"/>
        <v>-105.46790443593892</v>
      </c>
      <c r="D141" s="28">
        <f t="shared" si="8"/>
        <v>-3.992480797878836</v>
      </c>
      <c r="E141" s="28">
        <f t="shared" si="9"/>
        <v>9.445044017684395</v>
      </c>
    </row>
    <row r="142" spans="1:5" ht="13.5">
      <c r="A142" s="28">
        <f aca="true" t="shared" si="10" ref="A142:A205">A141+1</f>
        <v>130</v>
      </c>
      <c r="B142" s="28">
        <f aca="true" t="shared" si="11" ref="B142:B205">B141+$C$5</f>
        <v>6.499999999999985</v>
      </c>
      <c r="C142" s="28">
        <f aca="true" t="shared" si="12" ref="C142:C205">C141+D142*$C$5*$C$7</f>
        <v>-115.55261651239145</v>
      </c>
      <c r="D142" s="28">
        <f aca="true" t="shared" si="13" ref="D142:D205">D141+E141*$C$5</f>
        <v>-3.520228596994616</v>
      </c>
      <c r="E142" s="28">
        <f aca="true" t="shared" si="14" ref="E142:E205">-9.8*SIN(C142/$C$7)</f>
        <v>8.841457609258274</v>
      </c>
    </row>
    <row r="143" spans="1:5" ht="13.5">
      <c r="A143" s="28">
        <f t="shared" si="10"/>
        <v>131</v>
      </c>
      <c r="B143" s="28">
        <f t="shared" si="11"/>
        <v>6.549999999999985</v>
      </c>
      <c r="C143" s="28">
        <f t="shared" si="12"/>
        <v>-124.37088307445816</v>
      </c>
      <c r="D143" s="28">
        <f t="shared" si="13"/>
        <v>-3.078155716531702</v>
      </c>
      <c r="E143" s="28">
        <f t="shared" si="14"/>
        <v>8.088924901636815</v>
      </c>
    </row>
    <row r="144" spans="1:5" ht="13.5">
      <c r="A144" s="28">
        <f t="shared" si="10"/>
        <v>132</v>
      </c>
      <c r="B144" s="28">
        <f t="shared" si="11"/>
        <v>6.5999999999999845</v>
      </c>
      <c r="C144" s="28">
        <f t="shared" si="12"/>
        <v>-132.0304964923697</v>
      </c>
      <c r="D144" s="28">
        <f t="shared" si="13"/>
        <v>-2.6737094714498615</v>
      </c>
      <c r="E144" s="28">
        <f t="shared" si="14"/>
        <v>7.2793279463833915</v>
      </c>
    </row>
    <row r="145" spans="1:5" ht="13.5">
      <c r="A145" s="28">
        <f t="shared" si="10"/>
        <v>133</v>
      </c>
      <c r="B145" s="28">
        <f t="shared" si="11"/>
        <v>6.649999999999984</v>
      </c>
      <c r="C145" s="28">
        <f t="shared" si="12"/>
        <v>-138.64742298773277</v>
      </c>
      <c r="D145" s="28">
        <f t="shared" si="13"/>
        <v>-2.309743074130692</v>
      </c>
      <c r="E145" s="28">
        <f t="shared" si="14"/>
        <v>6.474769658549256</v>
      </c>
    </row>
    <row r="146" spans="1:5" ht="13.5">
      <c r="A146" s="28">
        <f t="shared" si="10"/>
        <v>134</v>
      </c>
      <c r="B146" s="28">
        <f t="shared" si="11"/>
        <v>6.699999999999984</v>
      </c>
      <c r="C146" s="28">
        <f t="shared" si="12"/>
        <v>-144.33690704621023</v>
      </c>
      <c r="D146" s="28">
        <f t="shared" si="13"/>
        <v>-1.9860045912032291</v>
      </c>
      <c r="E146" s="28">
        <f t="shared" si="14"/>
        <v>5.713576274089744</v>
      </c>
    </row>
    <row r="147" spans="1:5" ht="13.5">
      <c r="A147" s="28">
        <f t="shared" si="10"/>
        <v>135</v>
      </c>
      <c r="B147" s="28">
        <f t="shared" si="11"/>
        <v>6.749999999999984</v>
      </c>
      <c r="C147" s="28">
        <f t="shared" si="12"/>
        <v>-149.20798158860913</v>
      </c>
      <c r="D147" s="28">
        <f t="shared" si="13"/>
        <v>-1.700325777498742</v>
      </c>
      <c r="E147" s="28">
        <f t="shared" si="14"/>
        <v>5.016847384436634</v>
      </c>
    </row>
    <row r="148" spans="1:5" ht="13.5">
      <c r="A148" s="28">
        <f t="shared" si="10"/>
        <v>136</v>
      </c>
      <c r="B148" s="28">
        <f t="shared" si="11"/>
        <v>6.799999999999984</v>
      </c>
      <c r="C148" s="28">
        <f t="shared" si="12"/>
        <v>-153.36044567703436</v>
      </c>
      <c r="D148" s="28">
        <f t="shared" si="13"/>
        <v>-1.4494834082769101</v>
      </c>
      <c r="E148" s="28">
        <f t="shared" si="14"/>
        <v>4.3940873803660665</v>
      </c>
    </row>
    <row r="149" spans="1:5" ht="13.5">
      <c r="A149" s="28">
        <f t="shared" si="10"/>
        <v>137</v>
      </c>
      <c r="B149" s="28">
        <f t="shared" si="11"/>
        <v>6.849999999999984</v>
      </c>
      <c r="C149" s="28">
        <f t="shared" si="12"/>
        <v>-156.88350311119294</v>
      </c>
      <c r="D149" s="28">
        <f t="shared" si="13"/>
        <v>-1.2297790392586068</v>
      </c>
      <c r="E149" s="28">
        <f t="shared" si="14"/>
        <v>3.8474990116659873</v>
      </c>
    </row>
    <row r="150" spans="1:5" ht="13.5">
      <c r="A150" s="28">
        <f t="shared" si="10"/>
        <v>138</v>
      </c>
      <c r="B150" s="28">
        <f t="shared" si="11"/>
        <v>6.8999999999999835</v>
      </c>
      <c r="C150" s="28">
        <f t="shared" si="12"/>
        <v>-159.85544690772846</v>
      </c>
      <c r="D150" s="28">
        <f t="shared" si="13"/>
        <v>-1.0374040886753073</v>
      </c>
      <c r="E150" s="28">
        <f t="shared" si="14"/>
        <v>3.375020319972744</v>
      </c>
    </row>
    <row r="151" spans="1:5" ht="13.5">
      <c r="A151" s="28">
        <f t="shared" si="10"/>
        <v>139</v>
      </c>
      <c r="B151" s="28">
        <f t="shared" si="11"/>
        <v>6.949999999999983</v>
      </c>
      <c r="C151" s="28">
        <f t="shared" si="12"/>
        <v>-162.34395465400067</v>
      </c>
      <c r="D151" s="28">
        <f t="shared" si="13"/>
        <v>-0.8686530726766701</v>
      </c>
      <c r="E151" s="28">
        <f t="shared" si="14"/>
        <v>2.9723609132496795</v>
      </c>
    </row>
    <row r="152" spans="1:5" ht="13.5">
      <c r="A152" s="28">
        <f t="shared" si="10"/>
        <v>140</v>
      </c>
      <c r="B152" s="28">
        <f t="shared" si="11"/>
        <v>6.999999999999983</v>
      </c>
      <c r="C152" s="28">
        <f t="shared" si="12"/>
        <v>-164.40670306147572</v>
      </c>
      <c r="D152" s="28">
        <f t="shared" si="13"/>
        <v>-0.7200350270141862</v>
      </c>
      <c r="E152" s="28">
        <f t="shared" si="14"/>
        <v>2.6343099515370727</v>
      </c>
    </row>
    <row r="153" spans="1:5" ht="13.5">
      <c r="A153" s="28">
        <f t="shared" si="10"/>
        <v>141</v>
      </c>
      <c r="B153" s="28">
        <f t="shared" si="11"/>
        <v>7.049999999999983</v>
      </c>
      <c r="C153" s="28">
        <f t="shared" si="12"/>
        <v>-166.0921143635698</v>
      </c>
      <c r="D153" s="28">
        <f t="shared" si="13"/>
        <v>-0.5883195294373326</v>
      </c>
      <c r="E153" s="28">
        <f t="shared" si="14"/>
        <v>2.3555440741654134</v>
      </c>
    </row>
    <row r="154" spans="1:5" ht="13.5">
      <c r="A154" s="28">
        <f t="shared" si="10"/>
        <v>142</v>
      </c>
      <c r="B154" s="28">
        <f t="shared" si="11"/>
        <v>7.099999999999983</v>
      </c>
      <c r="C154" s="28">
        <f t="shared" si="12"/>
        <v>-167.44011883089706</v>
      </c>
      <c r="D154" s="28">
        <f t="shared" si="13"/>
        <v>-0.4705423257290619</v>
      </c>
      <c r="E154" s="28">
        <f t="shared" si="14"/>
        <v>2.1311064859492417</v>
      </c>
    </row>
    <row r="155" spans="1:5" ht="13.5">
      <c r="A155" s="28">
        <f t="shared" si="10"/>
        <v>143</v>
      </c>
      <c r="B155" s="28">
        <f t="shared" si="11"/>
        <v>7.149999999999983</v>
      </c>
      <c r="C155" s="28">
        <f t="shared" si="12"/>
        <v>-168.48286477987972</v>
      </c>
      <c r="D155" s="28">
        <f t="shared" si="13"/>
        <v>-0.3639870014315998</v>
      </c>
      <c r="E155" s="28">
        <f t="shared" si="14"/>
        <v>1.9566776791437375</v>
      </c>
    </row>
    <row r="156" spans="1:5" ht="13.5">
      <c r="A156" s="28">
        <f t="shared" si="10"/>
        <v>144</v>
      </c>
      <c r="B156" s="28">
        <f t="shared" si="11"/>
        <v>7.199999999999982</v>
      </c>
      <c r="C156" s="28">
        <f t="shared" si="12"/>
        <v>-169.2453372966564</v>
      </c>
      <c r="D156" s="28">
        <f t="shared" si="13"/>
        <v>-0.2661531174744129</v>
      </c>
      <c r="E156" s="28">
        <f t="shared" si="14"/>
        <v>1.8287190700333065</v>
      </c>
    </row>
    <row r="157" spans="1:5" ht="13.5">
      <c r="A157" s="28">
        <f t="shared" si="10"/>
        <v>145</v>
      </c>
      <c r="B157" s="28">
        <f t="shared" si="11"/>
        <v>7.249999999999982</v>
      </c>
      <c r="C157" s="28">
        <f t="shared" si="12"/>
        <v>-169.74586510186307</v>
      </c>
      <c r="D157" s="28">
        <f t="shared" si="13"/>
        <v>-0.17471716397274756</v>
      </c>
      <c r="E157" s="28">
        <f t="shared" si="14"/>
        <v>1.744542696357324</v>
      </c>
    </row>
    <row r="158" spans="1:5" ht="13.5">
      <c r="A158" s="28">
        <f t="shared" si="10"/>
        <v>146</v>
      </c>
      <c r="B158" s="28">
        <f t="shared" si="11"/>
        <v>7.299999999999982</v>
      </c>
      <c r="C158" s="28">
        <f t="shared" si="12"/>
        <v>-169.99650557286563</v>
      </c>
      <c r="D158" s="28">
        <f t="shared" si="13"/>
        <v>-0.08749002915488135</v>
      </c>
      <c r="E158" s="28">
        <f t="shared" si="14"/>
        <v>1.7023407523823408</v>
      </c>
    </row>
    <row r="159" spans="1:5" ht="13.5">
      <c r="A159" s="28">
        <f t="shared" si="10"/>
        <v>147</v>
      </c>
      <c r="B159" s="28">
        <f t="shared" si="11"/>
        <v>7.349999999999982</v>
      </c>
      <c r="C159" s="28">
        <f t="shared" si="12"/>
        <v>-170.0033036928566</v>
      </c>
      <c r="D159" s="28">
        <f t="shared" si="13"/>
        <v>-0.0023729915357643128</v>
      </c>
      <c r="E159" s="28">
        <f t="shared" si="14"/>
        <v>1.7011956518925893</v>
      </c>
    </row>
    <row r="160" spans="1:5" ht="13.5">
      <c r="A160" s="28">
        <f t="shared" si="10"/>
        <v>148</v>
      </c>
      <c r="B160" s="28">
        <f t="shared" si="11"/>
        <v>7.399999999999982</v>
      </c>
      <c r="C160" s="28">
        <f t="shared" si="12"/>
        <v>-169.76642348539895</v>
      </c>
      <c r="D160" s="28">
        <f t="shared" si="13"/>
        <v>0.08268679105886516</v>
      </c>
      <c r="E160" s="28">
        <f t="shared" si="14"/>
        <v>1.7410823953090289</v>
      </c>
    </row>
    <row r="161" spans="1:5" ht="13.5">
      <c r="A161" s="28">
        <f t="shared" si="10"/>
        <v>149</v>
      </c>
      <c r="B161" s="28">
        <f t="shared" si="11"/>
        <v>7.4499999999999815</v>
      </c>
      <c r="C161" s="28">
        <f t="shared" si="12"/>
        <v>-169.28015159535195</v>
      </c>
      <c r="D161" s="28">
        <f t="shared" si="13"/>
        <v>0.1697409108243166</v>
      </c>
      <c r="E161" s="28">
        <f t="shared" si="14"/>
        <v>1.8228686095577324</v>
      </c>
    </row>
    <row r="162" spans="1:5" ht="13.5">
      <c r="A162" s="28">
        <f t="shared" si="10"/>
        <v>150</v>
      </c>
      <c r="B162" s="28">
        <f t="shared" si="11"/>
        <v>7.499999999999981</v>
      </c>
      <c r="C162" s="28">
        <f t="shared" si="12"/>
        <v>-168.53277301046862</v>
      </c>
      <c r="D162" s="28">
        <f t="shared" si="13"/>
        <v>0.2608843413022032</v>
      </c>
      <c r="E162" s="28">
        <f t="shared" si="14"/>
        <v>1.9483124014409785</v>
      </c>
    </row>
    <row r="163" spans="1:5" ht="13.5">
      <c r="A163" s="28">
        <f t="shared" si="10"/>
        <v>151</v>
      </c>
      <c r="B163" s="28">
        <f t="shared" si="11"/>
        <v>7.549999999999981</v>
      </c>
      <c r="C163" s="28">
        <f t="shared" si="12"/>
        <v>-167.50631923114636</v>
      </c>
      <c r="D163" s="28">
        <f t="shared" si="13"/>
        <v>0.35829996137425213</v>
      </c>
      <c r="E163" s="28">
        <f t="shared" si="14"/>
        <v>2.1200529686696177</v>
      </c>
    </row>
    <row r="164" spans="1:5" ht="13.5">
      <c r="A164" s="28">
        <f t="shared" si="10"/>
        <v>152</v>
      </c>
      <c r="B164" s="28">
        <f t="shared" si="11"/>
        <v>7.599999999999981</v>
      </c>
      <c r="C164" s="28">
        <f t="shared" si="12"/>
        <v>-166.17619023320174</v>
      </c>
      <c r="D164" s="28">
        <f t="shared" si="13"/>
        <v>0.464302609807733</v>
      </c>
      <c r="E164" s="28">
        <f t="shared" si="14"/>
        <v>2.341582603831237</v>
      </c>
    </row>
    <row r="165" spans="1:5" ht="13.5">
      <c r="A165" s="28">
        <f t="shared" si="10"/>
        <v>153</v>
      </c>
      <c r="B165" s="28">
        <f t="shared" si="11"/>
        <v>7.649999999999981</v>
      </c>
      <c r="C165" s="28">
        <f t="shared" si="12"/>
        <v>-164.51065423380516</v>
      </c>
      <c r="D165" s="28">
        <f t="shared" si="13"/>
        <v>0.5813817399992949</v>
      </c>
      <c r="E165" s="28">
        <f t="shared" si="14"/>
        <v>2.6171799931072828</v>
      </c>
    </row>
    <row r="166" spans="1:5" ht="13.5">
      <c r="A166" s="28">
        <f t="shared" si="10"/>
        <v>154</v>
      </c>
      <c r="B166" s="28">
        <f t="shared" si="11"/>
        <v>7.699999999999981</v>
      </c>
      <c r="C166" s="28">
        <f t="shared" si="12"/>
        <v>-162.47023481483075</v>
      </c>
      <c r="D166" s="28">
        <f t="shared" si="13"/>
        <v>0.7122407396546591</v>
      </c>
      <c r="E166" s="28">
        <f t="shared" si="14"/>
        <v>2.9517719101539552</v>
      </c>
    </row>
    <row r="167" spans="1:5" ht="13.5">
      <c r="A167" s="28">
        <f t="shared" si="10"/>
        <v>155</v>
      </c>
      <c r="B167" s="28">
        <f t="shared" si="11"/>
        <v>7.7499999999999805</v>
      </c>
      <c r="C167" s="28">
        <f t="shared" si="12"/>
        <v>-160.0070052145136</v>
      </c>
      <c r="D167" s="28">
        <f t="shared" si="13"/>
        <v>0.8598293351623568</v>
      </c>
      <c r="E167" s="28">
        <f t="shared" si="14"/>
        <v>3.350671451337252</v>
      </c>
    </row>
    <row r="168" spans="1:5" ht="13.5">
      <c r="A168" s="28">
        <f t="shared" si="10"/>
        <v>156</v>
      </c>
      <c r="B168" s="28">
        <f t="shared" si="11"/>
        <v>7.79999999999998</v>
      </c>
      <c r="C168" s="28">
        <f t="shared" si="12"/>
        <v>-157.06382728245498</v>
      </c>
      <c r="D168" s="28">
        <f t="shared" si="13"/>
        <v>1.0273629077292195</v>
      </c>
      <c r="E168" s="28">
        <f t="shared" si="14"/>
        <v>3.819113383710327</v>
      </c>
    </row>
    <row r="169" spans="1:5" ht="13.5">
      <c r="A169" s="28">
        <f t="shared" si="10"/>
        <v>157</v>
      </c>
      <c r="B169" s="28">
        <f t="shared" si="11"/>
        <v>7.84999999999998</v>
      </c>
      <c r="C169" s="28">
        <f t="shared" si="12"/>
        <v>-153.57360165447503</v>
      </c>
      <c r="D169" s="28">
        <f t="shared" si="13"/>
        <v>1.2183185769147358</v>
      </c>
      <c r="E169" s="28">
        <f t="shared" si="14"/>
        <v>4.361468640542113</v>
      </c>
    </row>
    <row r="170" spans="1:5" ht="13.5">
      <c r="A170" s="28">
        <f t="shared" si="10"/>
        <v>158</v>
      </c>
      <c r="B170" s="28">
        <f t="shared" si="11"/>
        <v>7.89999999999998</v>
      </c>
      <c r="C170" s="28">
        <f t="shared" si="12"/>
        <v>-149.45864166254077</v>
      </c>
      <c r="D170" s="28">
        <f t="shared" si="13"/>
        <v>1.4363920089418414</v>
      </c>
      <c r="E170" s="28">
        <f t="shared" si="14"/>
        <v>4.979969845837677</v>
      </c>
    </row>
    <row r="171" spans="1:5" ht="13.5">
      <c r="A171" s="28">
        <f t="shared" si="10"/>
        <v>159</v>
      </c>
      <c r="B171" s="28">
        <f t="shared" si="11"/>
        <v>7.94999999999998</v>
      </c>
      <c r="C171" s="28">
        <f t="shared" si="12"/>
        <v>-144.63035353493422</v>
      </c>
      <c r="D171" s="28">
        <f t="shared" si="13"/>
        <v>1.6853905012337251</v>
      </c>
      <c r="E171" s="28">
        <f t="shared" si="14"/>
        <v>5.672722763045311</v>
      </c>
    </row>
    <row r="172" spans="1:5" ht="13.5">
      <c r="A172" s="28">
        <f t="shared" si="10"/>
        <v>160</v>
      </c>
      <c r="B172" s="28">
        <f t="shared" si="11"/>
        <v>7.99999999999998</v>
      </c>
      <c r="C172" s="28">
        <f t="shared" si="12"/>
        <v>-138.98950772565195</v>
      </c>
      <c r="D172" s="28">
        <f t="shared" si="13"/>
        <v>1.9690266393859908</v>
      </c>
      <c r="E172" s="28">
        <f t="shared" si="14"/>
        <v>6.430732795004432</v>
      </c>
    </row>
    <row r="173" spans="1:5" ht="13.5">
      <c r="A173" s="28">
        <f t="shared" si="10"/>
        <v>161</v>
      </c>
      <c r="B173" s="28">
        <f t="shared" si="11"/>
        <v>8.04999999999998</v>
      </c>
      <c r="C173" s="28">
        <f t="shared" si="12"/>
        <v>-132.4275272955444</v>
      </c>
      <c r="D173" s="28">
        <f t="shared" si="13"/>
        <v>2.2905632791362125</v>
      </c>
      <c r="E173" s="28">
        <f t="shared" si="14"/>
        <v>7.2336866641810955</v>
      </c>
    </row>
    <row r="174" spans="1:5" ht="13.5">
      <c r="A174" s="28">
        <f t="shared" si="10"/>
        <v>162</v>
      </c>
      <c r="B174" s="28">
        <f t="shared" si="11"/>
        <v>8.09999999999998</v>
      </c>
      <c r="C174" s="28">
        <f t="shared" si="12"/>
        <v>-124.82939757499273</v>
      </c>
      <c r="D174" s="28">
        <f t="shared" si="13"/>
        <v>2.6522476123452674</v>
      </c>
      <c r="E174" s="28">
        <f t="shared" si="14"/>
        <v>8.044391512530177</v>
      </c>
    </row>
    <row r="175" spans="1:5" ht="13.5">
      <c r="A175" s="28">
        <f t="shared" si="10"/>
        <v>163</v>
      </c>
      <c r="B175" s="28">
        <f t="shared" si="11"/>
        <v>8.14999999999998</v>
      </c>
      <c r="C175" s="28">
        <f t="shared" si="12"/>
        <v>-116.07899364839395</v>
      </c>
      <c r="D175" s="28">
        <f t="shared" si="13"/>
        <v>3.054467187971776</v>
      </c>
      <c r="E175" s="28">
        <f t="shared" si="14"/>
        <v>8.802250340932437</v>
      </c>
    </row>
    <row r="176" spans="1:5" ht="13.5">
      <c r="A176" s="28">
        <f t="shared" si="10"/>
        <v>164</v>
      </c>
      <c r="B176" s="28">
        <f t="shared" si="11"/>
        <v>8.199999999999982</v>
      </c>
      <c r="C176" s="28">
        <f t="shared" si="12"/>
        <v>-106.06776023491263</v>
      </c>
      <c r="D176" s="28">
        <f t="shared" si="13"/>
        <v>3.494579705018398</v>
      </c>
      <c r="E176" s="28">
        <f t="shared" si="14"/>
        <v>9.417163433598429</v>
      </c>
    </row>
    <row r="177" spans="1:5" ht="13.5">
      <c r="A177" s="28">
        <f t="shared" si="10"/>
        <v>165</v>
      </c>
      <c r="B177" s="28">
        <f t="shared" si="11"/>
        <v>8.249999999999982</v>
      </c>
      <c r="C177" s="28">
        <f t="shared" si="12"/>
        <v>-94.707617522106</v>
      </c>
      <c r="D177" s="28">
        <f t="shared" si="13"/>
        <v>3.96543787669832</v>
      </c>
      <c r="E177" s="28">
        <f t="shared" si="14"/>
        <v>9.766939545318202</v>
      </c>
    </row>
    <row r="178" spans="1:5" ht="13.5">
      <c r="A178" s="28">
        <f t="shared" si="10"/>
        <v>166</v>
      </c>
      <c r="B178" s="28">
        <f t="shared" si="11"/>
        <v>8.299999999999983</v>
      </c>
      <c r="C178" s="28">
        <f t="shared" si="12"/>
        <v>-81.948463772534</v>
      </c>
      <c r="D178" s="28">
        <f t="shared" si="13"/>
        <v>4.45378485396423</v>
      </c>
      <c r="E178" s="28">
        <f t="shared" si="14"/>
        <v>9.70339635479441</v>
      </c>
    </row>
    <row r="179" spans="1:5" ht="13.5">
      <c r="A179" s="28">
        <f t="shared" si="10"/>
        <v>167</v>
      </c>
      <c r="B179" s="28">
        <f t="shared" si="11"/>
        <v>8.349999999999984</v>
      </c>
      <c r="C179" s="28">
        <f t="shared" si="12"/>
        <v>-67.79940087778112</v>
      </c>
      <c r="D179" s="28">
        <f t="shared" si="13"/>
        <v>4.93895467170395</v>
      </c>
      <c r="E179" s="28">
        <f t="shared" si="14"/>
        <v>9.073493011323253</v>
      </c>
    </row>
    <row r="180" spans="1:5" ht="13.5">
      <c r="A180" s="28">
        <f t="shared" si="10"/>
        <v>168</v>
      </c>
      <c r="B180" s="28">
        <f t="shared" si="11"/>
        <v>8.399999999999984</v>
      </c>
      <c r="C180" s="28">
        <f t="shared" si="12"/>
        <v>-52.35065584555258</v>
      </c>
      <c r="D180" s="28">
        <f t="shared" si="13"/>
        <v>5.392629322270112</v>
      </c>
      <c r="E180" s="28">
        <f t="shared" si="14"/>
        <v>7.75928603994046</v>
      </c>
    </row>
    <row r="181" spans="1:5" ht="13.5">
      <c r="A181" s="28">
        <f t="shared" si="10"/>
        <v>169</v>
      </c>
      <c r="B181" s="28">
        <f t="shared" si="11"/>
        <v>8.449999999999985</v>
      </c>
      <c r="C181" s="28">
        <f t="shared" si="12"/>
        <v>-35.79047495801562</v>
      </c>
      <c r="D181" s="28">
        <f t="shared" si="13"/>
        <v>5.780593624267135</v>
      </c>
      <c r="E181" s="28">
        <f t="shared" si="14"/>
        <v>5.731263762842989</v>
      </c>
    </row>
    <row r="182" spans="1:5" ht="13.5">
      <c r="A182" s="28">
        <f t="shared" si="10"/>
        <v>170</v>
      </c>
      <c r="B182" s="28">
        <f t="shared" si="11"/>
        <v>8.499999999999986</v>
      </c>
      <c r="C182" s="28">
        <f t="shared" si="12"/>
        <v>-18.409351008260735</v>
      </c>
      <c r="D182" s="28">
        <f t="shared" si="13"/>
        <v>6.0671568124092845</v>
      </c>
      <c r="E182" s="28">
        <f t="shared" si="14"/>
        <v>3.094878169916794</v>
      </c>
    </row>
    <row r="183" spans="1:5" ht="13.5">
      <c r="A183" s="28">
        <f t="shared" si="10"/>
        <v>171</v>
      </c>
      <c r="B183" s="28">
        <f t="shared" si="11"/>
        <v>8.549999999999986</v>
      </c>
      <c r="C183" s="28">
        <f t="shared" si="12"/>
        <v>-0.5849184153973361</v>
      </c>
      <c r="D183" s="28">
        <f t="shared" si="13"/>
        <v>6.221900720905124</v>
      </c>
      <c r="E183" s="28">
        <f t="shared" si="14"/>
        <v>0.1000440338384549</v>
      </c>
    </row>
    <row r="184" spans="1:5" ht="13.5">
      <c r="A184" s="28">
        <f t="shared" si="10"/>
        <v>172</v>
      </c>
      <c r="B184" s="28">
        <f t="shared" si="11"/>
        <v>8.599999999999987</v>
      </c>
      <c r="C184" s="28">
        <f t="shared" si="12"/>
        <v>17.25384442972708</v>
      </c>
      <c r="D184" s="28">
        <f t="shared" si="13"/>
        <v>6.226902922597047</v>
      </c>
      <c r="E184" s="28">
        <f t="shared" si="14"/>
        <v>-2.9067354111087673</v>
      </c>
    </row>
    <row r="185" spans="1:5" ht="13.5">
      <c r="A185" s="28">
        <f t="shared" si="10"/>
        <v>173</v>
      </c>
      <c r="B185" s="28">
        <f t="shared" si="11"/>
        <v>8.649999999999988</v>
      </c>
      <c r="C185" s="28">
        <f t="shared" si="12"/>
        <v>34.67624809680711</v>
      </c>
      <c r="D185" s="28">
        <f t="shared" si="13"/>
        <v>6.081566152041608</v>
      </c>
      <c r="E185" s="28">
        <f t="shared" si="14"/>
        <v>-5.575598824932941</v>
      </c>
    </row>
    <row r="186" spans="1:5" ht="13.5">
      <c r="A186" s="28">
        <f t="shared" si="10"/>
        <v>174</v>
      </c>
      <c r="B186" s="28">
        <f t="shared" si="11"/>
        <v>8.699999999999989</v>
      </c>
      <c r="C186" s="28">
        <f t="shared" si="12"/>
        <v>51.30000606157023</v>
      </c>
      <c r="D186" s="28">
        <f t="shared" si="13"/>
        <v>5.802786210794961</v>
      </c>
      <c r="E186" s="28">
        <f t="shared" si="14"/>
        <v>-7.648218640157617</v>
      </c>
    </row>
    <row r="187" spans="1:5" ht="13.5">
      <c r="A187" s="28">
        <f t="shared" si="10"/>
        <v>175</v>
      </c>
      <c r="B187" s="28">
        <f t="shared" si="11"/>
        <v>8.74999999999999</v>
      </c>
      <c r="C187" s="28">
        <f t="shared" si="12"/>
        <v>66.82823740414756</v>
      </c>
      <c r="D187" s="28">
        <f t="shared" si="13"/>
        <v>5.4203752787870805</v>
      </c>
      <c r="E187" s="28">
        <f t="shared" si="14"/>
        <v>-9.009427887261042</v>
      </c>
    </row>
    <row r="188" spans="1:5" ht="13.5">
      <c r="A188" s="28">
        <f t="shared" si="10"/>
        <v>176</v>
      </c>
      <c r="B188" s="28">
        <f t="shared" si="11"/>
        <v>8.79999999999999</v>
      </c>
      <c r="C188" s="28">
        <f t="shared" si="12"/>
        <v>81.06596326230608</v>
      </c>
      <c r="D188" s="28">
        <f t="shared" si="13"/>
        <v>4.969903884424029</v>
      </c>
      <c r="E188" s="28">
        <f t="shared" si="14"/>
        <v>-9.68110429553851</v>
      </c>
    </row>
    <row r="189" spans="1:5" ht="13.5">
      <c r="A189" s="28">
        <f t="shared" si="10"/>
        <v>177</v>
      </c>
      <c r="B189" s="28">
        <f t="shared" si="11"/>
        <v>8.84999999999999</v>
      </c>
      <c r="C189" s="28">
        <f t="shared" si="12"/>
        <v>93.9169730775638</v>
      </c>
      <c r="D189" s="28">
        <f t="shared" si="13"/>
        <v>4.485848669647103</v>
      </c>
      <c r="E189" s="28">
        <f t="shared" si="14"/>
        <v>-9.777108047464703</v>
      </c>
    </row>
    <row r="190" spans="1:5" ht="13.5">
      <c r="A190" s="28">
        <f t="shared" si="10"/>
        <v>178</v>
      </c>
      <c r="B190" s="28">
        <f t="shared" si="11"/>
        <v>8.899999999999991</v>
      </c>
      <c r="C190" s="28">
        <f t="shared" si="12"/>
        <v>105.3675153254137</v>
      </c>
      <c r="D190" s="28">
        <f t="shared" si="13"/>
        <v>3.9969932672738677</v>
      </c>
      <c r="E190" s="28">
        <f t="shared" si="14"/>
        <v>-9.449608939677805</v>
      </c>
    </row>
    <row r="191" spans="1:5" ht="13.5">
      <c r="A191" s="28">
        <f t="shared" si="10"/>
        <v>179</v>
      </c>
      <c r="B191" s="28">
        <f t="shared" si="11"/>
        <v>8.949999999999992</v>
      </c>
      <c r="C191" s="28">
        <f t="shared" si="12"/>
        <v>115.46450079753203</v>
      </c>
      <c r="D191" s="28">
        <f t="shared" si="13"/>
        <v>3.5245128202899774</v>
      </c>
      <c r="E191" s="28">
        <f t="shared" si="14"/>
        <v>-8.847948093556028</v>
      </c>
    </row>
    <row r="192" spans="1:5" ht="13.5">
      <c r="A192" s="28">
        <f t="shared" si="10"/>
        <v>180</v>
      </c>
      <c r="B192" s="28">
        <f t="shared" si="11"/>
        <v>8.999999999999993</v>
      </c>
      <c r="C192" s="28">
        <f t="shared" si="12"/>
        <v>124.29411106187139</v>
      </c>
      <c r="D192" s="28">
        <f t="shared" si="13"/>
        <v>3.0821154156121757</v>
      </c>
      <c r="E192" s="28">
        <f t="shared" si="14"/>
        <v>-8.096330859036788</v>
      </c>
    </row>
    <row r="193" spans="1:5" ht="13.5">
      <c r="A193" s="28">
        <f t="shared" si="10"/>
        <v>181</v>
      </c>
      <c r="B193" s="28">
        <f t="shared" si="11"/>
        <v>9.049999999999994</v>
      </c>
      <c r="C193" s="28">
        <f t="shared" si="12"/>
        <v>131.96400735679993</v>
      </c>
      <c r="D193" s="28">
        <f t="shared" si="13"/>
        <v>2.6772988726603364</v>
      </c>
      <c r="E193" s="28">
        <f t="shared" si="14"/>
        <v>-7.2869371966038115</v>
      </c>
    </row>
    <row r="194" spans="1:5" ht="13.5">
      <c r="A194" s="28">
        <f t="shared" si="10"/>
        <v>182</v>
      </c>
      <c r="B194" s="28">
        <f t="shared" si="11"/>
        <v>9.099999999999994</v>
      </c>
      <c r="C194" s="28">
        <f t="shared" si="12"/>
        <v>138.59012678437273</v>
      </c>
      <c r="D194" s="28">
        <f t="shared" si="13"/>
        <v>2.312952012830146</v>
      </c>
      <c r="E194" s="28">
        <f t="shared" si="14"/>
        <v>-6.482122924396284</v>
      </c>
    </row>
    <row r="195" spans="1:5" ht="13.5">
      <c r="A195" s="28">
        <f t="shared" si="10"/>
        <v>183</v>
      </c>
      <c r="B195" s="28">
        <f t="shared" si="11"/>
        <v>9.149999999999995</v>
      </c>
      <c r="C195" s="28">
        <f t="shared" si="12"/>
        <v>144.28775049731325</v>
      </c>
      <c r="D195" s="28">
        <f t="shared" si="13"/>
        <v>1.9888458666103317</v>
      </c>
      <c r="E195" s="28">
        <f t="shared" si="14"/>
        <v>-5.720405203942816</v>
      </c>
    </row>
    <row r="196" spans="1:5" ht="13.5">
      <c r="A196" s="28">
        <f t="shared" si="10"/>
        <v>184</v>
      </c>
      <c r="B196" s="28">
        <f t="shared" si="11"/>
        <v>9.199999999999996</v>
      </c>
      <c r="C196" s="28">
        <f t="shared" si="12"/>
        <v>149.1659865220273</v>
      </c>
      <c r="D196" s="28">
        <f t="shared" si="13"/>
        <v>1.7028256064131908</v>
      </c>
      <c r="E196" s="28">
        <f t="shared" si="14"/>
        <v>-5.023016398607441</v>
      </c>
    </row>
    <row r="197" spans="1:5" ht="13.5">
      <c r="A197" s="28">
        <f t="shared" si="10"/>
        <v>185</v>
      </c>
      <c r="B197" s="28">
        <f t="shared" si="11"/>
        <v>9.249999999999996</v>
      </c>
      <c r="C197" s="28">
        <f t="shared" si="12"/>
        <v>153.32472844657832</v>
      </c>
      <c r="D197" s="28">
        <f t="shared" si="13"/>
        <v>1.4516747864828188</v>
      </c>
      <c r="E197" s="28">
        <f t="shared" si="14"/>
        <v>-4.399547164284243</v>
      </c>
    </row>
    <row r="198" spans="1:5" ht="13.5">
      <c r="A198" s="28">
        <f t="shared" si="10"/>
        <v>186</v>
      </c>
      <c r="B198" s="28">
        <f t="shared" si="11"/>
        <v>9.299999999999997</v>
      </c>
      <c r="C198" s="28">
        <f t="shared" si="12"/>
        <v>156.85328166042376</v>
      </c>
      <c r="D198" s="28">
        <f t="shared" si="13"/>
        <v>1.2316974282686066</v>
      </c>
      <c r="E198" s="28">
        <f t="shared" si="14"/>
        <v>-3.8522525832016017</v>
      </c>
    </row>
    <row r="199" spans="1:5" ht="13.5">
      <c r="A199" s="28">
        <f t="shared" si="10"/>
        <v>187</v>
      </c>
      <c r="B199" s="28">
        <f t="shared" si="11"/>
        <v>9.349999999999998</v>
      </c>
      <c r="C199" s="28">
        <f t="shared" si="12"/>
        <v>159.83004033767963</v>
      </c>
      <c r="D199" s="28">
        <f t="shared" si="13"/>
        <v>1.0390847991085266</v>
      </c>
      <c r="E199" s="28">
        <f t="shared" si="14"/>
        <v>-3.3790997509968985</v>
      </c>
    </row>
    <row r="200" spans="1:5" ht="13.5">
      <c r="A200" s="28">
        <f t="shared" si="10"/>
        <v>188</v>
      </c>
      <c r="B200" s="28">
        <f t="shared" si="11"/>
        <v>9.399999999999999</v>
      </c>
      <c r="C200" s="28">
        <f t="shared" si="12"/>
        <v>162.32277862922095</v>
      </c>
      <c r="D200" s="28">
        <f t="shared" si="13"/>
        <v>0.8701298115586816</v>
      </c>
      <c r="E200" s="28">
        <f t="shared" si="14"/>
        <v>-2.975812089327488</v>
      </c>
    </row>
    <row r="201" spans="1:5" ht="13.5">
      <c r="A201" s="28">
        <f t="shared" si="10"/>
        <v>189</v>
      </c>
      <c r="B201" s="28">
        <f t="shared" si="11"/>
        <v>9.45</v>
      </c>
      <c r="C201" s="28">
        <f t="shared" si="12"/>
        <v>164.38926323740608</v>
      </c>
      <c r="D201" s="28">
        <f t="shared" si="13"/>
        <v>0.7213392070923073</v>
      </c>
      <c r="E201" s="28">
        <f t="shared" si="14"/>
        <v>-2.637182986214464</v>
      </c>
    </row>
    <row r="202" spans="1:5" ht="13.5">
      <c r="A202" s="28">
        <f t="shared" si="10"/>
        <v>190</v>
      </c>
      <c r="B202" s="28">
        <f t="shared" si="11"/>
        <v>9.5</v>
      </c>
      <c r="C202" s="28">
        <f t="shared" si="12"/>
        <v>166.07799920830672</v>
      </c>
      <c r="D202" s="28">
        <f t="shared" si="13"/>
        <v>0.5894800577815841</v>
      </c>
      <c r="E202" s="28">
        <f t="shared" si="14"/>
        <v>-2.3578875121156795</v>
      </c>
    </row>
    <row r="203" spans="1:5" ht="13.5">
      <c r="A203" s="28">
        <f t="shared" si="10"/>
        <v>191</v>
      </c>
      <c r="B203" s="28">
        <f t="shared" si="11"/>
        <v>9.55</v>
      </c>
      <c r="C203" s="28">
        <f t="shared" si="12"/>
        <v>167.42899267168028</v>
      </c>
      <c r="D203" s="28">
        <f t="shared" si="13"/>
        <v>0.4715856821758001</v>
      </c>
      <c r="E203" s="28">
        <f t="shared" si="14"/>
        <v>-2.1329639480245244</v>
      </c>
    </row>
    <row r="204" spans="1:5" ht="13.5">
      <c r="A204" s="28">
        <f t="shared" si="10"/>
        <v>192</v>
      </c>
      <c r="B204" s="28">
        <f t="shared" si="11"/>
        <v>9.600000000000001</v>
      </c>
      <c r="C204" s="28">
        <f t="shared" si="12"/>
        <v>168.47446155486543</v>
      </c>
      <c r="D204" s="28">
        <f t="shared" si="13"/>
        <v>0.3649374847745739</v>
      </c>
      <c r="E204" s="28">
        <f t="shared" si="14"/>
        <v>-1.9580860246314757</v>
      </c>
    </row>
    <row r="205" spans="1:5" ht="13.5">
      <c r="A205" s="28">
        <f t="shared" si="10"/>
        <v>193</v>
      </c>
      <c r="B205" s="28">
        <f t="shared" si="11"/>
        <v>9.650000000000002</v>
      </c>
      <c r="C205" s="28">
        <f t="shared" si="12"/>
        <v>169.23945527521323</v>
      </c>
      <c r="D205" s="28">
        <f t="shared" si="13"/>
        <v>0.2670331835430001</v>
      </c>
      <c r="E205" s="28">
        <f t="shared" si="14"/>
        <v>-1.8297074631971444</v>
      </c>
    </row>
    <row r="206" spans="1:5" ht="13.5">
      <c r="A206" s="28">
        <f aca="true" t="shared" si="15" ref="A206:A213">A205+1</f>
        <v>194</v>
      </c>
      <c r="B206" s="28">
        <f aca="true" t="shared" si="16" ref="B206:B213">B205+$C$5</f>
        <v>9.700000000000003</v>
      </c>
      <c r="C206" s="28">
        <f aca="true" t="shared" si="17" ref="C206:C213">C205+D206*$C$5*$C$7</f>
        <v>169.7423627070991</v>
      </c>
      <c r="D206" s="28">
        <f aca="true" t="shared" si="18" ref="D206:D213">D205+E205*$C$5</f>
        <v>0.17554781038314288</v>
      </c>
      <c r="E206" s="28">
        <f aca="true" t="shared" si="19" ref="E206:E213">-9.8*SIN(C206/$C$7)</f>
        <v>-1.7451321824019776</v>
      </c>
    </row>
    <row r="207" spans="1:5" ht="13.5">
      <c r="A207" s="28">
        <f t="shared" si="15"/>
        <v>195</v>
      </c>
      <c r="B207" s="28">
        <f t="shared" si="16"/>
        <v>9.750000000000004</v>
      </c>
      <c r="C207" s="28">
        <f t="shared" si="17"/>
        <v>169.99529836712472</v>
      </c>
      <c r="D207" s="28">
        <f t="shared" si="18"/>
        <v>0.08829120126304399</v>
      </c>
      <c r="E207" s="28">
        <f t="shared" si="19"/>
        <v>-1.7025440960797134</v>
      </c>
    </row>
    <row r="208" spans="1:5" ht="13.5">
      <c r="A208" s="28">
        <f t="shared" si="15"/>
        <v>196</v>
      </c>
      <c r="B208" s="28">
        <f t="shared" si="16"/>
        <v>9.800000000000004</v>
      </c>
      <c r="C208" s="28">
        <f t="shared" si="17"/>
        <v>170.00436254929963</v>
      </c>
      <c r="D208" s="28">
        <f t="shared" si="18"/>
        <v>0.0031639964590583214</v>
      </c>
      <c r="E208" s="28">
        <f t="shared" si="19"/>
        <v>-1.7010172920386855</v>
      </c>
    </row>
    <row r="209" spans="1:5" ht="13.5">
      <c r="A209" s="28">
        <f t="shared" si="15"/>
        <v>197</v>
      </c>
      <c r="B209" s="28">
        <f t="shared" si="16"/>
        <v>9.850000000000005</v>
      </c>
      <c r="C209" s="28">
        <f t="shared" si="17"/>
        <v>169.76977395219308</v>
      </c>
      <c r="D209" s="28">
        <f t="shared" si="18"/>
        <v>-0.08188686814287596</v>
      </c>
      <c r="E209" s="28">
        <f t="shared" si="19"/>
        <v>-1.7405184375107012</v>
      </c>
    </row>
    <row r="210" spans="1:5" ht="13.5">
      <c r="A210" s="28">
        <f t="shared" si="15"/>
        <v>198</v>
      </c>
      <c r="B210" s="28">
        <f t="shared" si="16"/>
        <v>9.900000000000006</v>
      </c>
      <c r="C210" s="28">
        <f t="shared" si="17"/>
        <v>169.28587445350135</v>
      </c>
      <c r="D210" s="28">
        <f t="shared" si="18"/>
        <v>-0.16891279001841103</v>
      </c>
      <c r="E210" s="28">
        <f t="shared" si="19"/>
        <v>-1.8219068323276033</v>
      </c>
    </row>
    <row r="211" spans="1:5" ht="13.5">
      <c r="A211" s="28">
        <f t="shared" si="15"/>
        <v>199</v>
      </c>
      <c r="B211" s="28">
        <f t="shared" si="16"/>
        <v>9.950000000000006</v>
      </c>
      <c r="C211" s="28">
        <f t="shared" si="17"/>
        <v>168.54100602441358</v>
      </c>
      <c r="D211" s="28">
        <f t="shared" si="18"/>
        <v>-0.2600081316347912</v>
      </c>
      <c r="E211" s="28">
        <f t="shared" si="19"/>
        <v>-1.9469322975009313</v>
      </c>
    </row>
    <row r="212" spans="1:5" ht="13.5">
      <c r="A212" s="28">
        <f t="shared" si="15"/>
        <v>200</v>
      </c>
      <c r="B212" s="28">
        <f t="shared" si="16"/>
        <v>10.000000000000007</v>
      </c>
      <c r="C212" s="28">
        <f t="shared" si="17"/>
        <v>167.51726008621452</v>
      </c>
      <c r="D212" s="28">
        <f t="shared" si="18"/>
        <v>-0.3573547465098378</v>
      </c>
      <c r="E212" s="28">
        <f t="shared" si="19"/>
        <v>-2.118225895152536</v>
      </c>
    </row>
    <row r="213" spans="1:5" ht="13.5">
      <c r="A213" s="28">
        <f t="shared" si="15"/>
        <v>201</v>
      </c>
      <c r="B213" s="28">
        <f t="shared" si="16"/>
        <v>10.050000000000008</v>
      </c>
      <c r="C213" s="28">
        <f t="shared" si="17"/>
        <v>166.19010063839656</v>
      </c>
      <c r="D213" s="28">
        <f t="shared" si="18"/>
        <v>-0.46326604126746457</v>
      </c>
      <c r="E213" s="28">
        <f t="shared" si="19"/>
        <v>-2.339272182914123</v>
      </c>
    </row>
  </sheetData>
  <sheetProtection/>
  <mergeCells count="1">
    <mergeCell ref="A1:C1"/>
  </mergeCells>
  <printOptions/>
  <pageMargins left="0.75" right="0.75" top="1" bottom="1"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G61"/>
  <sheetViews>
    <sheetView zoomScalePageLayoutView="0" workbookViewId="0" topLeftCell="A1">
      <selection activeCell="A1" sqref="A1:B1"/>
    </sheetView>
  </sheetViews>
  <sheetFormatPr defaultColWidth="9.00390625" defaultRowHeight="13.5"/>
  <cols>
    <col min="1" max="3" width="4.625" style="0" customWidth="1"/>
    <col min="4" max="4" width="20.625" style="0" customWidth="1"/>
  </cols>
  <sheetData>
    <row r="1" spans="1:2" ht="13.5">
      <c r="A1" s="32" t="s">
        <v>26</v>
      </c>
      <c r="B1" s="32"/>
    </row>
    <row r="2" spans="1:2" ht="13.5">
      <c r="A2" s="19"/>
      <c r="B2" s="19"/>
    </row>
    <row r="3" spans="1:2" ht="13.5">
      <c r="A3" s="19" t="s">
        <v>91</v>
      </c>
      <c r="B3" s="19"/>
    </row>
    <row r="4" ht="13.5">
      <c r="A4" s="31" t="s">
        <v>92</v>
      </c>
    </row>
    <row r="6" ht="13.5">
      <c r="A6" s="31" t="s">
        <v>94</v>
      </c>
    </row>
    <row r="7" spans="1:2" ht="13.5">
      <c r="A7" s="19" t="s">
        <v>93</v>
      </c>
      <c r="B7" s="19"/>
    </row>
    <row r="8" spans="1:2" ht="13.5">
      <c r="A8" s="19"/>
      <c r="B8" s="25" t="s">
        <v>86</v>
      </c>
    </row>
    <row r="10" spans="1:2" ht="13.5">
      <c r="A10" s="22" t="s">
        <v>52</v>
      </c>
      <c r="B10" s="18" t="s">
        <v>64</v>
      </c>
    </row>
    <row r="11" ht="13.5">
      <c r="B11" t="s">
        <v>84</v>
      </c>
    </row>
    <row r="12" ht="13.5">
      <c r="B12" t="s">
        <v>85</v>
      </c>
    </row>
    <row r="14" spans="1:2" ht="13.5">
      <c r="A14" s="22" t="s">
        <v>53</v>
      </c>
      <c r="B14" s="24" t="s">
        <v>55</v>
      </c>
    </row>
    <row r="15" ht="13.5">
      <c r="B15" t="s">
        <v>13</v>
      </c>
    </row>
    <row r="16" ht="13.5">
      <c r="B16" t="s">
        <v>88</v>
      </c>
    </row>
    <row r="18" spans="1:2" ht="13.5">
      <c r="A18" s="22" t="s">
        <v>54</v>
      </c>
      <c r="B18" s="24" t="s">
        <v>56</v>
      </c>
    </row>
    <row r="19" ht="13.5">
      <c r="B19" t="s">
        <v>80</v>
      </c>
    </row>
    <row r="20" ht="13.5">
      <c r="B20" t="s">
        <v>81</v>
      </c>
    </row>
    <row r="21" ht="13.5">
      <c r="B21" t="s">
        <v>21</v>
      </c>
    </row>
    <row r="23" ht="13.5">
      <c r="B23" s="20"/>
    </row>
    <row r="24" ht="13.5">
      <c r="B24" s="20"/>
    </row>
    <row r="25" ht="13.5">
      <c r="B25" s="20"/>
    </row>
    <row r="26" ht="13.5">
      <c r="B26" s="20"/>
    </row>
    <row r="27" ht="13.5">
      <c r="B27" s="20"/>
    </row>
    <row r="28" ht="13.5">
      <c r="B28" s="20"/>
    </row>
    <row r="31" spans="1:2" ht="13.5">
      <c r="A31" s="19" t="s">
        <v>22</v>
      </c>
      <c r="B31" s="19"/>
    </row>
    <row r="33" spans="1:2" ht="13.5">
      <c r="A33" s="22" t="s">
        <v>57</v>
      </c>
      <c r="B33" s="24" t="s">
        <v>58</v>
      </c>
    </row>
    <row r="34" spans="1:2" ht="13.5">
      <c r="A34" s="22"/>
      <c r="B34" s="24"/>
    </row>
    <row r="35" spans="1:7" ht="13.5">
      <c r="A35" s="22"/>
      <c r="B35" s="26" t="s">
        <v>76</v>
      </c>
      <c r="C35" s="27"/>
      <c r="D35" s="27" t="s">
        <v>77</v>
      </c>
      <c r="E35" s="27" t="s">
        <v>82</v>
      </c>
      <c r="F35" s="27"/>
      <c r="G35" s="27"/>
    </row>
    <row r="36" spans="2:5" ht="13.5">
      <c r="B36" t="s">
        <v>66</v>
      </c>
      <c r="C36" s="20" t="s">
        <v>32</v>
      </c>
      <c r="D36" s="21">
        <v>1</v>
      </c>
      <c r="E36" t="s">
        <v>36</v>
      </c>
    </row>
    <row r="37" spans="2:5" ht="13.5">
      <c r="B37" t="s">
        <v>67</v>
      </c>
      <c r="C37" s="20" t="s">
        <v>28</v>
      </c>
      <c r="D37" s="21">
        <v>0</v>
      </c>
      <c r="E37" t="s">
        <v>37</v>
      </c>
    </row>
    <row r="38" spans="2:5" ht="13.5">
      <c r="B38" t="s">
        <v>68</v>
      </c>
      <c r="C38" s="20" t="s">
        <v>29</v>
      </c>
      <c r="D38" s="21" t="s">
        <v>33</v>
      </c>
      <c r="E38" t="s">
        <v>38</v>
      </c>
    </row>
    <row r="39" spans="2:5" ht="13.5">
      <c r="B39" t="s">
        <v>69</v>
      </c>
      <c r="C39" s="20" t="s">
        <v>30</v>
      </c>
      <c r="D39" s="21" t="s">
        <v>34</v>
      </c>
      <c r="E39" t="s">
        <v>39</v>
      </c>
    </row>
    <row r="40" spans="2:5" ht="13.5">
      <c r="B40" t="s">
        <v>70</v>
      </c>
      <c r="C40" s="20" t="s">
        <v>31</v>
      </c>
      <c r="D40" s="21" t="s">
        <v>35</v>
      </c>
      <c r="E40" t="s">
        <v>40</v>
      </c>
    </row>
    <row r="41" ht="13.5">
      <c r="E41" t="s">
        <v>63</v>
      </c>
    </row>
    <row r="42" spans="1:2" ht="13.5">
      <c r="A42" s="22" t="s">
        <v>53</v>
      </c>
      <c r="B42" s="18" t="s">
        <v>79</v>
      </c>
    </row>
    <row r="43" spans="1:2" ht="13.5">
      <c r="A43" s="22"/>
      <c r="B43" s="18"/>
    </row>
    <row r="44" spans="1:7" ht="13.5">
      <c r="A44" s="22"/>
      <c r="B44" s="26" t="s">
        <v>76</v>
      </c>
      <c r="C44" s="27"/>
      <c r="D44" s="27" t="s">
        <v>77</v>
      </c>
      <c r="E44" s="27" t="s">
        <v>83</v>
      </c>
      <c r="F44" s="27"/>
      <c r="G44" s="27"/>
    </row>
    <row r="45" spans="2:5" ht="13.5">
      <c r="B45" t="s">
        <v>71</v>
      </c>
      <c r="C45" s="20" t="s">
        <v>32</v>
      </c>
      <c r="D45" s="21" t="s">
        <v>41</v>
      </c>
      <c r="E45" t="s">
        <v>43</v>
      </c>
    </row>
    <row r="46" spans="2:5" ht="13.5">
      <c r="B46" t="s">
        <v>72</v>
      </c>
      <c r="C46" s="20" t="s">
        <v>28</v>
      </c>
      <c r="D46" s="21" t="s">
        <v>42</v>
      </c>
      <c r="E46" t="s">
        <v>44</v>
      </c>
    </row>
    <row r="47" spans="4:5" ht="13.5">
      <c r="D47" s="21"/>
      <c r="E47" t="s">
        <v>45</v>
      </c>
    </row>
    <row r="48" spans="2:4" ht="13.5">
      <c r="B48" t="s">
        <v>65</v>
      </c>
      <c r="D48" s="21"/>
    </row>
    <row r="49" spans="2:5" ht="13.5">
      <c r="B49" t="s">
        <v>73</v>
      </c>
      <c r="C49" s="20" t="s">
        <v>30</v>
      </c>
      <c r="D49" s="21" t="s">
        <v>46</v>
      </c>
      <c r="E49" t="s">
        <v>48</v>
      </c>
    </row>
    <row r="50" spans="4:5" ht="13.5">
      <c r="D50" s="21"/>
      <c r="E50" t="s">
        <v>49</v>
      </c>
    </row>
    <row r="51" spans="2:5" ht="13.5">
      <c r="B51" t="s">
        <v>74</v>
      </c>
      <c r="C51" s="20" t="s">
        <v>29</v>
      </c>
      <c r="D51" s="21" t="s">
        <v>47</v>
      </c>
      <c r="E51" t="s">
        <v>50</v>
      </c>
    </row>
    <row r="52" spans="4:5" ht="13.5">
      <c r="D52" s="21"/>
      <c r="E52" t="s">
        <v>51</v>
      </c>
    </row>
    <row r="53" spans="4:5" ht="13.5">
      <c r="D53" s="21"/>
      <c r="E53" t="s">
        <v>62</v>
      </c>
    </row>
    <row r="54" spans="4:5" ht="13.5">
      <c r="D54" s="21"/>
      <c r="E54" t="s">
        <v>61</v>
      </c>
    </row>
    <row r="55" spans="2:5" ht="13.5">
      <c r="B55" t="s">
        <v>75</v>
      </c>
      <c r="C55" s="20" t="s">
        <v>31</v>
      </c>
      <c r="D55" s="21" t="s">
        <v>59</v>
      </c>
      <c r="E55" t="s">
        <v>60</v>
      </c>
    </row>
    <row r="56" spans="3:4" ht="13.5">
      <c r="C56" s="20"/>
      <c r="D56" s="21"/>
    </row>
    <row r="57" spans="1:2" ht="13.5">
      <c r="A57" s="22" t="s">
        <v>54</v>
      </c>
      <c r="B57" s="18" t="s">
        <v>78</v>
      </c>
    </row>
    <row r="58" spans="1:2" ht="13.5">
      <c r="A58" s="22"/>
      <c r="B58" s="18"/>
    </row>
    <row r="59" ht="13.5">
      <c r="B59" t="s">
        <v>27</v>
      </c>
    </row>
    <row r="61" spans="1:2" ht="13.5">
      <c r="A61" s="23" t="s">
        <v>23</v>
      </c>
      <c r="B61" t="s">
        <v>24</v>
      </c>
    </row>
  </sheetData>
  <sheetProtection/>
  <mergeCells count="1">
    <mergeCell ref="A1:B1"/>
  </mergeCells>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Ito</cp:lastModifiedBy>
  <dcterms:created xsi:type="dcterms:W3CDTF">2003-08-19T08:01:04Z</dcterms:created>
  <dcterms:modified xsi:type="dcterms:W3CDTF">2013-08-25T11:31:33Z</dcterms:modified>
  <cp:category/>
  <cp:version/>
  <cp:contentType/>
  <cp:contentStatus/>
</cp:coreProperties>
</file>